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B16" i="1"/>
  <c r="D21"/>
  <c r="C70"/>
  <c r="B41"/>
  <c r="B4"/>
  <c r="B25" s="1"/>
  <c r="B27"/>
  <c r="C27"/>
  <c r="B70"/>
  <c r="C35"/>
  <c r="C37"/>
  <c r="C41"/>
  <c r="C48"/>
  <c r="C53"/>
  <c r="C59"/>
  <c r="C64"/>
  <c r="C73"/>
  <c r="C75"/>
  <c r="C4"/>
  <c r="C16"/>
  <c r="B64"/>
  <c r="B37"/>
  <c r="C62"/>
  <c r="D62" s="1"/>
  <c r="B59"/>
  <c r="D46"/>
  <c r="D22"/>
  <c r="B73"/>
  <c r="B62"/>
  <c r="B48"/>
  <c r="B75"/>
  <c r="B53"/>
  <c r="D56"/>
  <c r="D39"/>
  <c r="B35"/>
  <c r="D35" s="1"/>
  <c r="D32"/>
  <c r="D28"/>
  <c r="D74"/>
  <c r="D40"/>
  <c r="D52"/>
  <c r="D24"/>
  <c r="D23"/>
  <c r="D20"/>
  <c r="D19"/>
  <c r="D18"/>
  <c r="D17"/>
  <c r="D15"/>
  <c r="D14"/>
  <c r="D13"/>
  <c r="D12"/>
  <c r="D11"/>
  <c r="D10"/>
  <c r="D8"/>
  <c r="D6"/>
  <c r="D5"/>
  <c r="D77"/>
  <c r="D76"/>
  <c r="D72"/>
  <c r="D69"/>
  <c r="D68"/>
  <c r="D67"/>
  <c r="D66"/>
  <c r="D65"/>
  <c r="D63"/>
  <c r="D61"/>
  <c r="D60"/>
  <c r="D58"/>
  <c r="D57"/>
  <c r="D55"/>
  <c r="D54"/>
  <c r="D50"/>
  <c r="D33"/>
  <c r="D30"/>
  <c r="D29"/>
  <c r="D47"/>
  <c r="D45"/>
  <c r="D44"/>
  <c r="D42"/>
  <c r="D38"/>
  <c r="D36"/>
  <c r="D34"/>
  <c r="D7"/>
  <c r="D37"/>
  <c r="C25" l="1"/>
  <c r="D4"/>
  <c r="D73"/>
  <c r="D75"/>
  <c r="D70"/>
  <c r="D64"/>
  <c r="D59"/>
  <c r="D53"/>
  <c r="D41"/>
  <c r="B78"/>
  <c r="D27"/>
  <c r="D16"/>
  <c r="C78"/>
  <c r="D78" l="1"/>
  <c r="D25"/>
</calcChain>
</file>

<file path=xl/sharedStrings.xml><?xml version="1.0" encoding="utf-8"?>
<sst xmlns="http://schemas.openxmlformats.org/spreadsheetml/2006/main" count="81" uniqueCount="81">
  <si>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</si>
  <si>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</si>
  <si>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</si>
  <si>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</si>
  <si>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</si>
  <si>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</si>
  <si>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</si>
  <si>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</si>
  <si>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</si>
  <si>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</si>
  <si>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</si>
  <si>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</si>
  <si>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</si>
  <si>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</si>
  <si>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</si>
  <si>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</si>
  <si>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</si>
  <si>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</si>
  <si>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</si>
  <si>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</si>
  <si>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</si>
  <si>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</si>
  <si>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</si>
  <si>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</si>
  <si>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</si>
  <si>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</si>
  <si>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</si>
  <si>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</si>
  <si>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</si>
  <si>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</si>
  <si>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</si>
  <si>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</si>
  <si>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</si>
  <si>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</si>
  <si>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</si>
  <si>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</si>
  <si>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</si>
  <si>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</si>
  <si>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</si>
  <si>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</si>
  <si>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</si>
  <si>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</si>
  <si>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</si>
  <si>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</si>
  <si>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</si>
  <si>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</si>
  <si>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</si>
  <si>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</si>
  <si>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</si>
  <si>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</si>
  <si>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</si>
  <si>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</si>
  <si>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</si>
  <si>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</si>
  <si>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</si>
  <si>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</si>
  <si>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</si>
  <si>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</si>
  <si>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</si>
  <si>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</si>
  <si>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</si>
  <si>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</si>
  <si>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</si>
  <si>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</si>
  <si>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</si>
  <si>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</si>
  <si>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</si>
  <si>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</si>
  <si>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</si>
  <si>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</si>
  <si>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</si>
  <si>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</si>
  <si>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>Дополнительное образование детей</t>
  </si>
  <si>
    <t>Жилищное хозяйство</t>
  </si>
  <si>
    <t>Благоустройство</t>
  </si>
  <si>
    <t>Связь и информатика</t>
  </si>
  <si>
    <t>Судебная система</t>
  </si>
  <si>
    <t>Физическая культура</t>
  </si>
  <si>
    <t>Водное хозяйство</t>
  </si>
  <si>
    <t>БЕЗВОЗМЕЗДНЫЕ ПОСТУПЛЕНИЯ ОТ НЕГОСУДАРСТВЕННЫХ ОРГАНИЗАЦИЙ</t>
  </si>
  <si>
    <t>Сведения по состоянию на 01.09.2018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</si>
</sst>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64"/>
      </right>
      <top style="medium">
        <color indexed="64"/>
      </top>
      <bottom style="medium">
        <color indexed="54"/>
      </bottom>
      <diagonal/>
    </border>
    <border>
      <left style="medium">
        <color indexed="64"/>
      </left>
      <right/>
      <top style="medium">
        <color indexed="54"/>
      </top>
      <bottom/>
      <diagonal/>
    </border>
    <border>
      <left/>
      <right style="medium">
        <color indexed="64"/>
      </right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64"/>
      </right>
      <top/>
      <bottom style="medium">
        <color indexed="54"/>
      </bottom>
      <diagonal/>
    </border>
    <border>
      <left style="medium">
        <color indexed="64"/>
      </left>
      <right style="medium">
        <color indexed="8"/>
      </right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0" fillId="0" borderId="0" xfId="0" applyNumberFormat="1" applyFill="1"/>
    <xf numFmtId="164" fontId="3" fillId="0" borderId="1" xfId="0" applyNumberFormat="1" applyFont="1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left" wrapText="1"/>
    </xf>
    <xf numFmtId="164" fontId="2" fillId="0" borderId="3" xfId="0" applyNumberFormat="1" applyFont="1" applyFill="1" applyBorder="1" applyAlignment="1">
      <alignment horizontal="right" wrapText="1"/>
    </xf>
    <xf numFmtId="165" fontId="2" fillId="0" borderId="4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/>
    </xf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left" wrapText="1"/>
    </xf>
    <xf numFmtId="164" fontId="3" fillId="0" borderId="9" xfId="0" applyNumberFormat="1" applyFont="1" applyFill="1" applyBorder="1" applyAlignment="1">
      <alignment horizontal="center" wrapText="1"/>
    </xf>
    <xf numFmtId="164" fontId="3" fillId="0" borderId="8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164" fontId="2" fillId="0" borderId="12" xfId="0" applyNumberFormat="1" applyFont="1" applyFill="1" applyBorder="1" applyAlignment="1">
      <alignment horizontal="right" wrapText="1"/>
    </xf>
    <xf numFmtId="164" fontId="2" fillId="0" borderId="11" xfId="0" applyNumberFormat="1" applyFont="1" applyFill="1" applyBorder="1" applyAlignment="1">
      <alignment horizontal="right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5" xfId="0" applyNumberFormat="1" applyFont="1" applyFill="1" applyBorder="1" applyAlignment="1">
      <alignment horizontal="center" wrapText="1"/>
    </xf>
    <xf numFmtId="164" fontId="2" fillId="0" borderId="11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164" fontId="2" fillId="0" borderId="14" xfId="0" applyNumberFormat="1" applyFont="1" applyFill="1" applyBorder="1" applyAlignment="1">
      <alignment horizontal="right"/>
    </xf>
    <xf numFmtId="164" fontId="3" fillId="0" borderId="9" xfId="0" applyNumberFormat="1" applyFont="1" applyFill="1" applyBorder="1"/>
    <xf numFmtId="164" fontId="3" fillId="0" borderId="8" xfId="0" applyNumberFormat="1" applyFont="1" applyFill="1" applyBorder="1"/>
    <xf numFmtId="164" fontId="3" fillId="0" borderId="16" xfId="0" applyNumberFormat="1" applyFont="1" applyFill="1" applyBorder="1" applyAlignment="1">
      <alignment horizontal="center" wrapText="1"/>
    </xf>
    <xf numFmtId="164" fontId="3" fillId="0" borderId="17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 wrapText="1"/>
    </xf>
    <xf numFmtId="165" fontId="2" fillId="0" borderId="19" xfId="0" applyNumberFormat="1" applyFont="1" applyFill="1" applyBorder="1" applyAlignment="1">
      <alignment horizontal="center" wrapText="1"/>
    </xf>
    <xf numFmtId="164" fontId="3" fillId="0" borderId="20" xfId="0" applyNumberFormat="1" applyFont="1" applyFill="1" applyBorder="1" applyAlignment="1">
      <alignment horizontal="center" wrapText="1"/>
    </xf>
    <xf numFmtId="164" fontId="2" fillId="0" borderId="21" xfId="0" applyNumberFormat="1" applyFont="1" applyFill="1" applyBorder="1" applyAlignment="1">
      <alignment horizontal="center" wrapText="1"/>
    </xf>
    <xf numFmtId="0" fontId="2" fillId="0" borderId="21" xfId="0" applyFont="1" applyFill="1" applyBorder="1" applyAlignment="1">
      <alignment horizontal="center" wrapText="1"/>
    </xf>
    <xf numFmtId="0" fontId="2" fillId="0" borderId="22" xfId="0" applyFont="1" applyFill="1" applyBorder="1" applyAlignment="1">
      <alignment wrapText="1"/>
    </xf>
    <xf numFmtId="164" fontId="2" fillId="0" borderId="23" xfId="0" applyNumberFormat="1" applyFont="1" applyFill="1" applyBorder="1" applyAlignment="1">
      <alignment horizontal="center" wrapText="1"/>
    </xf>
    <xf numFmtId="49" fontId="3" fillId="0" borderId="24" xfId="0" applyNumberFormat="1" applyFont="1" applyFill="1" applyBorder="1" applyAlignment="1">
      <alignment horizontal="left" wrapText="1"/>
    </xf>
    <xf numFmtId="164" fontId="3" fillId="0" borderId="25" xfId="0" applyNumberFormat="1" applyFont="1" applyFill="1" applyBorder="1" applyAlignment="1">
      <alignment horizontal="right" wrapText="1"/>
    </xf>
    <xf numFmtId="164" fontId="3" fillId="0" borderId="24" xfId="0" applyNumberFormat="1" applyFont="1" applyFill="1" applyBorder="1" applyAlignment="1">
      <alignment horizontal="right" wrapText="1"/>
    </xf>
    <xf numFmtId="165" fontId="2" fillId="0" borderId="26" xfId="0" applyNumberFormat="1" applyFont="1" applyFill="1" applyBorder="1" applyAlignment="1">
      <alignment horizontal="center" wrapText="1"/>
    </xf>
    <xf numFmtId="49" fontId="2" fillId="0" borderId="27" xfId="0" applyNumberFormat="1" applyFont="1" applyFill="1" applyBorder="1" applyAlignment="1">
      <alignment horizontal="left" wrapText="1"/>
    </xf>
    <xf numFmtId="164" fontId="2" fillId="0" borderId="27" xfId="0" applyNumberFormat="1" applyFont="1" applyFill="1" applyBorder="1" applyAlignment="1">
      <alignment horizontal="right" wrapText="1"/>
    </xf>
    <xf numFmtId="164" fontId="2" fillId="0" borderId="27" xfId="0" applyNumberFormat="1" applyFont="1" applyFill="1" applyBorder="1" applyAlignment="1">
      <alignment horizontal="right"/>
    </xf>
    <xf numFmtId="165" fontId="2" fillId="0" borderId="17" xfId="0" applyNumberFormat="1" applyFont="1" applyFill="1" applyBorder="1" applyAlignment="1">
      <alignment horizontal="center" wrapText="1"/>
    </xf>
    <xf numFmtId="165" fontId="2" fillId="0" borderId="27" xfId="0" applyNumberFormat="1" applyFont="1" applyFill="1" applyBorder="1" applyAlignment="1">
      <alignment horizontal="center" wrapText="1"/>
    </xf>
    <xf numFmtId="164" fontId="2" fillId="0" borderId="17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3" fillId="0" borderId="28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/>
    </xf>
    <xf numFmtId="165" fontId="2" fillId="0" borderId="18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4" fontId="2" fillId="0" borderId="29" xfId="0" applyNumberFormat="1" applyFont="1" applyFill="1" applyBorder="1" applyAlignment="1">
      <alignment horizontal="right" wrapText="1"/>
    </xf>
    <xf numFmtId="165" fontId="2" fillId="0" borderId="11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5" fillId="0" borderId="0" xfId="0" applyFont="1" applyFill="1" applyBorder="1"/>
    <xf numFmtId="164" fontId="0" fillId="0" borderId="0" xfId="0" applyNumberFormat="1" applyFill="1" applyBorder="1"/>
    <xf numFmtId="0" fontId="6" fillId="0" borderId="0" xfId="0" applyFont="1" applyFill="1" applyBorder="1"/>
    <xf numFmtId="0" fontId="2" fillId="0" borderId="31" xfId="0" applyFont="1" applyFill="1" applyBorder="1" applyAlignment="1">
      <alignment horizontal="center" wrapText="1"/>
    </xf>
    <xf numFmtId="0" fontId="2" fillId="0" borderId="32" xfId="0" applyFont="1" applyFill="1" applyBorder="1" applyAlignment="1">
      <alignment horizontal="center" wrapText="1"/>
    </xf>
    <xf numFmtId="0" fontId="2" fillId="0" borderId="33" xfId="0" applyFont="1" applyFill="1" applyBorder="1" applyAlignment="1">
      <alignment horizontal="center" wrapText="1"/>
    </xf>
    <xf numFmtId="0" fontId="2" fillId="0" borderId="36" xfId="0" applyFont="1" applyFill="1" applyBorder="1" applyAlignment="1">
      <alignment wrapText="1"/>
    </xf>
    <xf numFmtId="165" fontId="2" fillId="0" borderId="37" xfId="0" applyNumberFormat="1" applyFont="1" applyFill="1" applyBorder="1" applyAlignment="1">
      <alignment horizontal="center" wrapText="1"/>
    </xf>
    <xf numFmtId="0" fontId="2" fillId="0" borderId="38" xfId="0" applyFont="1" applyFill="1" applyBorder="1" applyAlignment="1">
      <alignment wrapText="1"/>
    </xf>
    <xf numFmtId="0" fontId="3" fillId="0" borderId="36" xfId="0" applyFont="1" applyFill="1" applyBorder="1" applyAlignment="1">
      <alignment wrapText="1"/>
    </xf>
    <xf numFmtId="0" fontId="3" fillId="0" borderId="34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wrapText="1"/>
    </xf>
    <xf numFmtId="0" fontId="3" fillId="0" borderId="35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0"/>
  <sheetViews>
    <sheetView tabSelected="1" zoomScale="115" zoomScaleNormal="100" workbookViewId="0">
      <selection activeCell="C80" sqref="C80"/>
    </sheetView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13.140625" style="61" customWidth="1"/>
    <col min="6" max="6" width="9.140625" style="61"/>
    <col min="7" max="7" width="7.7109375" style="61" customWidth="1"/>
    <col min="8" max="16384" width="9.140625" style="61"/>
  </cols>
  <sheetData>
    <row r="1" spans="1:5" ht="15.75" thickBot="1">
      <c r="A1" s="3" t="s">
        <v>80</v>
      </c>
    </row>
    <row r="2" spans="1:5" ht="48" thickBot="1">
      <c r="A2" s="65" t="s">
        <v>0</v>
      </c>
      <c r="B2" s="66" t="s">
        <v>31</v>
      </c>
      <c r="C2" s="66" t="s">
        <v>32</v>
      </c>
      <c r="D2" s="67" t="s">
        <v>1</v>
      </c>
    </row>
    <row r="3" spans="1:5" ht="16.5" thickBot="1">
      <c r="A3" s="72" t="s">
        <v>2</v>
      </c>
      <c r="B3" s="73"/>
      <c r="C3" s="73"/>
      <c r="D3" s="74"/>
    </row>
    <row r="4" spans="1:5" ht="16.5" thickBot="1">
      <c r="A4" s="42" t="s">
        <v>3</v>
      </c>
      <c r="B4" s="43">
        <f>SUM(B5:B15)</f>
        <v>78902.3</v>
      </c>
      <c r="C4" s="43">
        <f>SUM(C5:C15)</f>
        <v>46980.600000000006</v>
      </c>
      <c r="D4" s="22">
        <f>C4/B4*100</f>
        <v>59.542750971771419</v>
      </c>
      <c r="E4" s="62"/>
    </row>
    <row r="5" spans="1:5" ht="16.5" thickBot="1">
      <c r="A5" s="68" t="s">
        <v>4</v>
      </c>
      <c r="B5" s="5">
        <v>40387</v>
      </c>
      <c r="C5" s="5">
        <v>24169</v>
      </c>
      <c r="D5" s="69">
        <f>C5/B5*100</f>
        <v>59.843514002030354</v>
      </c>
    </row>
    <row r="6" spans="1:5" ht="32.25" thickBot="1">
      <c r="A6" s="68" t="s">
        <v>5</v>
      </c>
      <c r="B6" s="5">
        <v>248.9</v>
      </c>
      <c r="C6" s="5">
        <v>171</v>
      </c>
      <c r="D6" s="69">
        <f>C6/B6*100</f>
        <v>68.702290076335885</v>
      </c>
    </row>
    <row r="7" spans="1:5" ht="16.5" thickBot="1">
      <c r="A7" s="68" t="s">
        <v>6</v>
      </c>
      <c r="B7" s="5">
        <v>7949</v>
      </c>
      <c r="C7" s="5">
        <v>4662.3999999999996</v>
      </c>
      <c r="D7" s="69">
        <f t="shared" ref="D7:D78" si="0">C7/B7*100</f>
        <v>58.653918731915958</v>
      </c>
    </row>
    <row r="8" spans="1:5" ht="16.5" thickBot="1">
      <c r="A8" s="68" t="s">
        <v>7</v>
      </c>
      <c r="B8" s="5">
        <v>2100</v>
      </c>
      <c r="C8" s="5">
        <v>1781.8</v>
      </c>
      <c r="D8" s="69">
        <f t="shared" si="0"/>
        <v>84.847619047619048</v>
      </c>
    </row>
    <row r="9" spans="1:5" ht="32.25" thickBot="1">
      <c r="A9" s="68" t="s">
        <v>71</v>
      </c>
      <c r="B9" s="5"/>
      <c r="C9" s="5"/>
      <c r="D9" s="69"/>
    </row>
    <row r="10" spans="1:5" ht="32.25" thickBot="1">
      <c r="A10" s="68" t="s">
        <v>8</v>
      </c>
      <c r="B10" s="5">
        <v>11500</v>
      </c>
      <c r="C10" s="5">
        <v>6974.2</v>
      </c>
      <c r="D10" s="69">
        <f t="shared" si="0"/>
        <v>60.64521739130435</v>
      </c>
    </row>
    <row r="11" spans="1:5" ht="16.5" thickBot="1">
      <c r="A11" s="68" t="s">
        <v>9</v>
      </c>
      <c r="B11" s="5">
        <v>200</v>
      </c>
      <c r="C11" s="5">
        <v>158.30000000000001</v>
      </c>
      <c r="D11" s="69">
        <f t="shared" si="0"/>
        <v>79.150000000000006</v>
      </c>
    </row>
    <row r="12" spans="1:5" ht="32.25" thickBot="1">
      <c r="A12" s="68" t="s">
        <v>10</v>
      </c>
      <c r="B12" s="5">
        <v>14031.4</v>
      </c>
      <c r="C12" s="7">
        <v>7253</v>
      </c>
      <c r="D12" s="69">
        <f t="shared" si="0"/>
        <v>51.691206864603679</v>
      </c>
    </row>
    <row r="13" spans="1:5" ht="32.25" thickBot="1">
      <c r="A13" s="68" t="s">
        <v>11</v>
      </c>
      <c r="B13" s="5">
        <v>1030</v>
      </c>
      <c r="C13" s="6">
        <v>481.9</v>
      </c>
      <c r="D13" s="69">
        <f t="shared" si="0"/>
        <v>46.786407766990287</v>
      </c>
    </row>
    <row r="14" spans="1:5" ht="16.5" thickBot="1">
      <c r="A14" s="68" t="s">
        <v>13</v>
      </c>
      <c r="B14" s="5">
        <v>1405</v>
      </c>
      <c r="C14" s="6">
        <v>1307.0999999999999</v>
      </c>
      <c r="D14" s="69">
        <f t="shared" si="0"/>
        <v>93.032028469750884</v>
      </c>
    </row>
    <row r="15" spans="1:5" ht="16.5" thickBot="1">
      <c r="A15" s="70" t="s">
        <v>12</v>
      </c>
      <c r="B15" s="40">
        <v>51</v>
      </c>
      <c r="C15" s="41">
        <v>21.9</v>
      </c>
      <c r="D15" s="29">
        <f t="shared" si="0"/>
        <v>42.941176470588232</v>
      </c>
    </row>
    <row r="16" spans="1:5" ht="16.5" thickBot="1">
      <c r="A16" s="42" t="s">
        <v>14</v>
      </c>
      <c r="B16" s="43">
        <f>SUM(B17:B24)</f>
        <v>795807.90000000014</v>
      </c>
      <c r="C16" s="43">
        <f>SUM(C17:C24)</f>
        <v>501174.6</v>
      </c>
      <c r="D16" s="22">
        <f t="shared" si="0"/>
        <v>62.976831469001496</v>
      </c>
    </row>
    <row r="17" spans="1:11" ht="32.25" thickBot="1">
      <c r="A17" s="68" t="s">
        <v>15</v>
      </c>
      <c r="B17" s="5">
        <v>280012.5</v>
      </c>
      <c r="C17" s="5">
        <v>185472.4</v>
      </c>
      <c r="D17" s="69">
        <f t="shared" si="0"/>
        <v>66.237185839917856</v>
      </c>
      <c r="E17" s="63"/>
    </row>
    <row r="18" spans="1:11" ht="48" thickBot="1">
      <c r="A18" s="68" t="s">
        <v>16</v>
      </c>
      <c r="B18" s="5">
        <v>86019.7</v>
      </c>
      <c r="C18" s="5">
        <v>34074</v>
      </c>
      <c r="D18" s="69">
        <f t="shared" si="0"/>
        <v>39.611856353835229</v>
      </c>
    </row>
    <row r="19" spans="1:11" ht="32.25" thickBot="1">
      <c r="A19" s="68" t="s">
        <v>17</v>
      </c>
      <c r="B19" s="5">
        <v>420981.1</v>
      </c>
      <c r="C19" s="5">
        <v>276586.2</v>
      </c>
      <c r="D19" s="69">
        <f t="shared" si="0"/>
        <v>65.700384174016364</v>
      </c>
    </row>
    <row r="20" spans="1:11" ht="16.5" thickBot="1">
      <c r="A20" s="68" t="s">
        <v>18</v>
      </c>
      <c r="B20" s="5">
        <v>9454.7999999999993</v>
      </c>
      <c r="C20" s="6">
        <v>5822</v>
      </c>
      <c r="D20" s="69">
        <f t="shared" si="0"/>
        <v>61.577188306468678</v>
      </c>
    </row>
    <row r="21" spans="1:11" ht="32.25" thickBot="1">
      <c r="A21" s="68" t="s">
        <v>79</v>
      </c>
      <c r="B21" s="5">
        <v>92.5</v>
      </c>
      <c r="C21" s="6">
        <v>92.5</v>
      </c>
      <c r="D21" s="69">
        <f t="shared" si="0"/>
        <v>100</v>
      </c>
    </row>
    <row r="22" spans="1:11" ht="16.5" thickBot="1">
      <c r="A22" s="68" t="s">
        <v>70</v>
      </c>
      <c r="B22" s="5">
        <v>543.4</v>
      </c>
      <c r="C22" s="6">
        <v>452.9</v>
      </c>
      <c r="D22" s="69">
        <f t="shared" si="0"/>
        <v>83.345601766654397</v>
      </c>
    </row>
    <row r="23" spans="1:11" ht="63.75" thickBot="1">
      <c r="A23" s="68" t="s">
        <v>19</v>
      </c>
      <c r="B23" s="5">
        <v>2937.1</v>
      </c>
      <c r="C23" s="6">
        <v>2937.1</v>
      </c>
      <c r="D23" s="69">
        <f t="shared" si="0"/>
        <v>100</v>
      </c>
    </row>
    <row r="24" spans="1:11" ht="48" thickBot="1">
      <c r="A24" s="68" t="s">
        <v>20</v>
      </c>
      <c r="B24" s="5">
        <v>-4233.2</v>
      </c>
      <c r="C24" s="5">
        <v>-4262.5</v>
      </c>
      <c r="D24" s="69">
        <f t="shared" si="0"/>
        <v>100.69214778418218</v>
      </c>
      <c r="E24" s="63"/>
    </row>
    <row r="25" spans="1:11" ht="16.5" thickBot="1">
      <c r="A25" s="71" t="s">
        <v>21</v>
      </c>
      <c r="B25" s="9">
        <f>B4+B16</f>
        <v>874710.20000000019</v>
      </c>
      <c r="C25" s="9">
        <f>C4+C16</f>
        <v>548155.19999999995</v>
      </c>
      <c r="D25" s="69">
        <f t="shared" si="0"/>
        <v>62.667063902993227</v>
      </c>
      <c r="E25" s="63"/>
    </row>
    <row r="26" spans="1:11" ht="16.5" thickBot="1">
      <c r="A26" s="72" t="s">
        <v>69</v>
      </c>
      <c r="B26" s="73"/>
      <c r="C26" s="73"/>
      <c r="D26" s="74"/>
      <c r="E26" s="64"/>
      <c r="F26" s="64"/>
      <c r="G26" s="64"/>
      <c r="H26" s="64"/>
      <c r="I26" s="64"/>
      <c r="J26" s="64"/>
      <c r="K26" s="64"/>
    </row>
    <row r="27" spans="1:11" ht="16.5" thickBot="1">
      <c r="A27" s="19" t="s">
        <v>33</v>
      </c>
      <c r="B27" s="20">
        <f>B28+B29+B30+B31+B32+B33+B34</f>
        <v>59534.3</v>
      </c>
      <c r="C27" s="21">
        <f>C28+C29+C30+C32+E2936+C34</f>
        <v>37057.800000000003</v>
      </c>
      <c r="D27" s="22">
        <f t="shared" si="0"/>
        <v>62.246133741389421</v>
      </c>
      <c r="E27" s="64"/>
      <c r="F27" s="64"/>
      <c r="G27" s="64"/>
      <c r="H27" s="64"/>
      <c r="I27" s="64"/>
      <c r="J27" s="64"/>
      <c r="K27" s="64"/>
    </row>
    <row r="28" spans="1:11" ht="47.25">
      <c r="A28" s="15" t="s">
        <v>34</v>
      </c>
      <c r="B28" s="16">
        <v>940.5</v>
      </c>
      <c r="C28" s="17">
        <v>608.29999999999995</v>
      </c>
      <c r="D28" s="18">
        <f t="shared" si="0"/>
        <v>64.678362573099406</v>
      </c>
    </row>
    <row r="29" spans="1:11" ht="63">
      <c r="A29" s="10" t="s">
        <v>35</v>
      </c>
      <c r="B29" s="11">
        <v>901.2</v>
      </c>
      <c r="C29" s="13">
        <v>614.6</v>
      </c>
      <c r="D29" s="12">
        <f t="shared" si="0"/>
        <v>68.197958277851754</v>
      </c>
    </row>
    <row r="30" spans="1:11" ht="63">
      <c r="A30" s="10" t="s">
        <v>36</v>
      </c>
      <c r="B30" s="11">
        <v>15749.9</v>
      </c>
      <c r="C30" s="13">
        <v>10455.200000000001</v>
      </c>
      <c r="D30" s="12">
        <f t="shared" si="0"/>
        <v>66.382643699325087</v>
      </c>
    </row>
    <row r="31" spans="1:11" ht="15.75">
      <c r="A31" s="10" t="s">
        <v>76</v>
      </c>
      <c r="B31" s="11">
        <v>3</v>
      </c>
      <c r="C31" s="13"/>
      <c r="D31" s="12"/>
    </row>
    <row r="32" spans="1:11" ht="47.25">
      <c r="A32" s="10" t="s">
        <v>37</v>
      </c>
      <c r="B32" s="11">
        <v>7008.1</v>
      </c>
      <c r="C32" s="13">
        <v>4415</v>
      </c>
      <c r="D32" s="12">
        <f t="shared" si="0"/>
        <v>62.998530272113697</v>
      </c>
    </row>
    <row r="33" spans="1:4" ht="15.75">
      <c r="A33" s="10" t="s">
        <v>38</v>
      </c>
      <c r="B33" s="11">
        <v>177.7</v>
      </c>
      <c r="C33" s="13"/>
      <c r="D33" s="12">
        <f t="shared" si="0"/>
        <v>0</v>
      </c>
    </row>
    <row r="34" spans="1:4" ht="16.5" thickBot="1">
      <c r="A34" s="23" t="s">
        <v>39</v>
      </c>
      <c r="B34" s="24">
        <v>34753.9</v>
      </c>
      <c r="C34" s="25">
        <v>20964.7</v>
      </c>
      <c r="D34" s="26">
        <f t="shared" si="0"/>
        <v>60.323301845260538</v>
      </c>
    </row>
    <row r="35" spans="1:4" ht="16.5" thickBot="1">
      <c r="A35" s="19" t="s">
        <v>22</v>
      </c>
      <c r="B35" s="20">
        <f>B36</f>
        <v>1263.5999999999999</v>
      </c>
      <c r="C35" s="21">
        <f>C36</f>
        <v>689.9</v>
      </c>
      <c r="D35" s="22">
        <f t="shared" si="0"/>
        <v>54.597974042418485</v>
      </c>
    </row>
    <row r="36" spans="1:4" ht="16.5" thickBot="1">
      <c r="A36" s="27" t="s">
        <v>40</v>
      </c>
      <c r="B36" s="1">
        <v>1263.5999999999999</v>
      </c>
      <c r="C36" s="28">
        <v>689.9</v>
      </c>
      <c r="D36" s="29">
        <f t="shared" si="0"/>
        <v>54.597974042418485</v>
      </c>
    </row>
    <row r="37" spans="1:4" ht="32.25" thickBot="1">
      <c r="A37" s="19" t="s">
        <v>23</v>
      </c>
      <c r="B37" s="20">
        <f>B38+B39+B40</f>
        <v>3664.2999999999997</v>
      </c>
      <c r="C37" s="21">
        <f>C38+C39+C40</f>
        <v>2122.6999999999998</v>
      </c>
      <c r="D37" s="22">
        <f t="shared" si="0"/>
        <v>57.929208852986925</v>
      </c>
    </row>
    <row r="38" spans="1:4" ht="47.25">
      <c r="A38" s="15" t="s">
        <v>41</v>
      </c>
      <c r="B38" s="16">
        <v>3115.2</v>
      </c>
      <c r="C38" s="17">
        <v>1648.6</v>
      </c>
      <c r="D38" s="18">
        <f t="shared" si="0"/>
        <v>52.921160760143813</v>
      </c>
    </row>
    <row r="39" spans="1:4" ht="15.75">
      <c r="A39" s="10" t="s">
        <v>68</v>
      </c>
      <c r="B39" s="11">
        <v>474.1</v>
      </c>
      <c r="C39" s="13">
        <v>474.1</v>
      </c>
      <c r="D39" s="12">
        <f t="shared" si="0"/>
        <v>100</v>
      </c>
    </row>
    <row r="40" spans="1:4" ht="33" customHeight="1" thickBot="1">
      <c r="A40" s="23" t="s">
        <v>65</v>
      </c>
      <c r="B40" s="24">
        <v>75</v>
      </c>
      <c r="C40" s="25">
        <v>0</v>
      </c>
      <c r="D40" s="26">
        <f t="shared" si="0"/>
        <v>0</v>
      </c>
    </row>
    <row r="41" spans="1:4" ht="16.5" thickBot="1">
      <c r="A41" s="19" t="s">
        <v>24</v>
      </c>
      <c r="B41" s="20">
        <f>B42+B44+B45+B47+B46+B43</f>
        <v>46278.7</v>
      </c>
      <c r="C41" s="21">
        <f>C42+C44+C45+C47+C46</f>
        <v>13870.4</v>
      </c>
      <c r="D41" s="22">
        <f t="shared" si="0"/>
        <v>29.971455550825759</v>
      </c>
    </row>
    <row r="42" spans="1:4" ht="15.75">
      <c r="A42" s="15" t="s">
        <v>42</v>
      </c>
      <c r="B42" s="16">
        <v>3599.3</v>
      </c>
      <c r="C42" s="17">
        <v>2358.5</v>
      </c>
      <c r="D42" s="18">
        <f t="shared" si="0"/>
        <v>65.526630178090187</v>
      </c>
    </row>
    <row r="43" spans="1:4" ht="15.75">
      <c r="A43" s="15" t="s">
        <v>78</v>
      </c>
      <c r="B43" s="16">
        <v>5177.3999999999996</v>
      </c>
      <c r="C43" s="17"/>
      <c r="D43" s="18"/>
    </row>
    <row r="44" spans="1:4" ht="15.75">
      <c r="A44" s="10" t="s">
        <v>43</v>
      </c>
      <c r="B44" s="11">
        <v>15535</v>
      </c>
      <c r="C44" s="13">
        <v>9048.6</v>
      </c>
      <c r="D44" s="12">
        <f t="shared" si="0"/>
        <v>58.246540070807853</v>
      </c>
    </row>
    <row r="45" spans="1:4" ht="15.75">
      <c r="A45" s="10" t="s">
        <v>44</v>
      </c>
      <c r="B45" s="11">
        <v>20778.099999999999</v>
      </c>
      <c r="C45" s="13">
        <v>1950</v>
      </c>
      <c r="D45" s="12">
        <f t="shared" si="0"/>
        <v>9.384881197029566</v>
      </c>
    </row>
    <row r="46" spans="1:4" ht="15.75">
      <c r="A46" s="23" t="s">
        <v>75</v>
      </c>
      <c r="B46" s="24">
        <v>564.4</v>
      </c>
      <c r="C46" s="25"/>
      <c r="D46" s="26">
        <f t="shared" si="0"/>
        <v>0</v>
      </c>
    </row>
    <row r="47" spans="1:4" ht="16.5" thickBot="1">
      <c r="A47" s="23" t="s">
        <v>45</v>
      </c>
      <c r="B47" s="24">
        <v>624.5</v>
      </c>
      <c r="C47" s="25">
        <v>513.29999999999995</v>
      </c>
      <c r="D47" s="26">
        <f t="shared" si="0"/>
        <v>82.193755004003194</v>
      </c>
    </row>
    <row r="48" spans="1:4" ht="16.5" thickBot="1">
      <c r="A48" s="19" t="s">
        <v>25</v>
      </c>
      <c r="B48" s="35">
        <f>B50+B52+B49+B51</f>
        <v>30713.399999999998</v>
      </c>
      <c r="C48" s="36">
        <f>C50+C52+C49+C51</f>
        <v>16797.199999999997</v>
      </c>
      <c r="D48" s="22">
        <v>0</v>
      </c>
    </row>
    <row r="49" spans="1:4" ht="15.75">
      <c r="A49" s="54" t="s">
        <v>73</v>
      </c>
      <c r="B49" s="59">
        <v>36</v>
      </c>
      <c r="C49" s="37">
        <v>11.1</v>
      </c>
      <c r="D49" s="51"/>
    </row>
    <row r="50" spans="1:4" ht="15.75">
      <c r="A50" s="10" t="s">
        <v>46</v>
      </c>
      <c r="B50" s="11">
        <v>9161.7999999999993</v>
      </c>
      <c r="C50" s="14">
        <v>5971.8</v>
      </c>
      <c r="D50" s="58">
        <f t="shared" si="0"/>
        <v>65.181514549542669</v>
      </c>
    </row>
    <row r="51" spans="1:4" ht="15.75">
      <c r="A51" s="23" t="s">
        <v>74</v>
      </c>
      <c r="B51" s="24">
        <v>3039</v>
      </c>
      <c r="C51" s="30">
        <v>2144</v>
      </c>
      <c r="D51" s="60"/>
    </row>
    <row r="52" spans="1:4" ht="32.25" thickBot="1">
      <c r="A52" s="48" t="s">
        <v>64</v>
      </c>
      <c r="B52" s="24">
        <v>18476.599999999999</v>
      </c>
      <c r="C52" s="50">
        <v>8670.2999999999993</v>
      </c>
      <c r="D52" s="52">
        <f t="shared" si="0"/>
        <v>46.925841334444648</v>
      </c>
    </row>
    <row r="53" spans="1:4" ht="16.5" thickBot="1">
      <c r="A53" s="19" t="s">
        <v>26</v>
      </c>
      <c r="B53" s="55">
        <f>B54+B55+B56+B57+B58</f>
        <v>497791.9</v>
      </c>
      <c r="C53" s="39">
        <f>C54+C55+C57+C58+C56</f>
        <v>317146.90000000008</v>
      </c>
      <c r="D53" s="38">
        <f t="shared" si="0"/>
        <v>63.710739367193412</v>
      </c>
    </row>
    <row r="54" spans="1:4" ht="15.75">
      <c r="A54" s="15" t="s">
        <v>47</v>
      </c>
      <c r="B54" s="16">
        <v>103162</v>
      </c>
      <c r="C54" s="56">
        <v>63278.3</v>
      </c>
      <c r="D54" s="57">
        <f t="shared" si="0"/>
        <v>61.338768151063384</v>
      </c>
    </row>
    <row r="55" spans="1:4" ht="15.75">
      <c r="A55" s="10" t="s">
        <v>48</v>
      </c>
      <c r="B55" s="11">
        <v>349641.8</v>
      </c>
      <c r="C55" s="14">
        <v>222768.6</v>
      </c>
      <c r="D55" s="58">
        <f t="shared" si="0"/>
        <v>63.713377519507105</v>
      </c>
    </row>
    <row r="56" spans="1:4" ht="15.75">
      <c r="A56" s="10" t="s">
        <v>72</v>
      </c>
      <c r="B56" s="11">
        <v>17594.7</v>
      </c>
      <c r="C56" s="14">
        <v>12778.4</v>
      </c>
      <c r="D56" s="58">
        <f t="shared" si="0"/>
        <v>72.62641590933633</v>
      </c>
    </row>
    <row r="57" spans="1:4" ht="15.75">
      <c r="A57" s="10" t="s">
        <v>49</v>
      </c>
      <c r="B57" s="11">
        <v>6065.7</v>
      </c>
      <c r="C57" s="14">
        <v>4475.2</v>
      </c>
      <c r="D57" s="58">
        <f t="shared" si="0"/>
        <v>73.778788927906092</v>
      </c>
    </row>
    <row r="58" spans="1:4" ht="16.5" thickBot="1">
      <c r="A58" s="48" t="s">
        <v>50</v>
      </c>
      <c r="B58" s="24">
        <v>21327.7</v>
      </c>
      <c r="C58" s="50">
        <v>13846.4</v>
      </c>
      <c r="D58" s="52">
        <f t="shared" si="0"/>
        <v>64.922143503518896</v>
      </c>
    </row>
    <row r="59" spans="1:4" ht="16.5" thickBot="1">
      <c r="A59" s="19" t="s">
        <v>27</v>
      </c>
      <c r="B59" s="20">
        <f>B60+B61</f>
        <v>69657.899999999994</v>
      </c>
      <c r="C59" s="21">
        <f>C60+C61</f>
        <v>43107.700000000004</v>
      </c>
      <c r="D59" s="22">
        <f t="shared" si="0"/>
        <v>61.8848687657825</v>
      </c>
    </row>
    <row r="60" spans="1:4" ht="15.75">
      <c r="A60" s="15" t="s">
        <v>51</v>
      </c>
      <c r="B60" s="16">
        <v>68075.7</v>
      </c>
      <c r="C60" s="31">
        <v>42070.9</v>
      </c>
      <c r="D60" s="18">
        <f t="shared" si="0"/>
        <v>61.800172455075753</v>
      </c>
    </row>
    <row r="61" spans="1:4" ht="16.5" thickBot="1">
      <c r="A61" s="23" t="s">
        <v>52</v>
      </c>
      <c r="B61" s="24">
        <v>1582.2</v>
      </c>
      <c r="C61" s="30">
        <v>1036.8</v>
      </c>
      <c r="D61" s="26">
        <f t="shared" si="0"/>
        <v>65.529010238907844</v>
      </c>
    </row>
    <row r="62" spans="1:4" ht="16.5" thickBot="1">
      <c r="A62" s="19" t="s">
        <v>28</v>
      </c>
      <c r="B62" s="20">
        <f>B63</f>
        <v>67.2</v>
      </c>
      <c r="C62" s="21">
        <f>C63</f>
        <v>67.2</v>
      </c>
      <c r="D62" s="22">
        <f t="shared" si="0"/>
        <v>100</v>
      </c>
    </row>
    <row r="63" spans="1:4" ht="16.5" thickBot="1">
      <c r="A63" s="27" t="s">
        <v>53</v>
      </c>
      <c r="B63" s="1">
        <v>67.2</v>
      </c>
      <c r="C63" s="32">
        <v>67.2</v>
      </c>
      <c r="D63" s="29">
        <f t="shared" si="0"/>
        <v>100</v>
      </c>
    </row>
    <row r="64" spans="1:4" ht="16.5" thickBot="1">
      <c r="A64" s="19" t="s">
        <v>29</v>
      </c>
      <c r="B64" s="20">
        <f>B65+B66+B67+B68+B69</f>
        <v>67480.2</v>
      </c>
      <c r="C64" s="21">
        <f>C65+C66+C67+C68+C69</f>
        <v>42134.3</v>
      </c>
      <c r="D64" s="22">
        <f t="shared" si="0"/>
        <v>62.43950077207834</v>
      </c>
    </row>
    <row r="65" spans="1:4" ht="15.75">
      <c r="A65" s="15" t="s">
        <v>54</v>
      </c>
      <c r="B65" s="16">
        <v>780</v>
      </c>
      <c r="C65" s="31">
        <v>585.1</v>
      </c>
      <c r="D65" s="18">
        <f t="shared" si="0"/>
        <v>75.012820512820511</v>
      </c>
    </row>
    <row r="66" spans="1:4" ht="15.75">
      <c r="A66" s="10" t="s">
        <v>55</v>
      </c>
      <c r="B66" s="11">
        <v>27314.7</v>
      </c>
      <c r="C66" s="14">
        <v>19244.099999999999</v>
      </c>
      <c r="D66" s="12">
        <f t="shared" si="0"/>
        <v>70.453272413755215</v>
      </c>
    </row>
    <row r="67" spans="1:4" ht="15.75">
      <c r="A67" s="10" t="s">
        <v>56</v>
      </c>
      <c r="B67" s="11">
        <v>24571</v>
      </c>
      <c r="C67" s="14">
        <v>12445.7</v>
      </c>
      <c r="D67" s="12">
        <f t="shared" si="0"/>
        <v>50.651988116071799</v>
      </c>
    </row>
    <row r="68" spans="1:4" ht="15.75">
      <c r="A68" s="10" t="s">
        <v>57</v>
      </c>
      <c r="B68" s="11">
        <v>6987</v>
      </c>
      <c r="C68" s="14">
        <v>4984.1000000000004</v>
      </c>
      <c r="D68" s="12">
        <f t="shared" si="0"/>
        <v>71.33390582510377</v>
      </c>
    </row>
    <row r="69" spans="1:4" ht="16.5" thickBot="1">
      <c r="A69" s="23" t="s">
        <v>58</v>
      </c>
      <c r="B69" s="24">
        <v>7827.5</v>
      </c>
      <c r="C69" s="30">
        <v>4875.3</v>
      </c>
      <c r="D69" s="26">
        <f t="shared" si="0"/>
        <v>62.284254231874804</v>
      </c>
    </row>
    <row r="70" spans="1:4" ht="16.5" thickBot="1">
      <c r="A70" s="19" t="s">
        <v>30</v>
      </c>
      <c r="B70" s="20">
        <f>B72+B71</f>
        <v>10263.4</v>
      </c>
      <c r="C70" s="20">
        <f>C72+C71</f>
        <v>6535.0999999999995</v>
      </c>
      <c r="D70" s="22">
        <f t="shared" si="0"/>
        <v>63.673831283979965</v>
      </c>
    </row>
    <row r="71" spans="1:4" ht="15.75">
      <c r="A71" s="54" t="s">
        <v>77</v>
      </c>
      <c r="B71" s="53">
        <v>8523.4</v>
      </c>
      <c r="C71" s="53">
        <v>6053.2</v>
      </c>
      <c r="D71" s="51"/>
    </row>
    <row r="72" spans="1:4" ht="16.5" thickBot="1">
      <c r="A72" s="48" t="s">
        <v>59</v>
      </c>
      <c r="B72" s="49">
        <v>1740</v>
      </c>
      <c r="C72" s="50">
        <v>481.9</v>
      </c>
      <c r="D72" s="52">
        <f t="shared" si="0"/>
        <v>27.695402298850574</v>
      </c>
    </row>
    <row r="73" spans="1:4" ht="28.5" customHeight="1" thickBot="1">
      <c r="A73" s="44" t="s">
        <v>66</v>
      </c>
      <c r="B73" s="45">
        <f>B74</f>
        <v>1.3</v>
      </c>
      <c r="C73" s="46">
        <f>C74</f>
        <v>1.3</v>
      </c>
      <c r="D73" s="47">
        <f t="shared" si="0"/>
        <v>100</v>
      </c>
    </row>
    <row r="74" spans="1:4" ht="30" customHeight="1" thickBot="1">
      <c r="A74" s="27" t="s">
        <v>67</v>
      </c>
      <c r="B74" s="1">
        <v>1.3</v>
      </c>
      <c r="C74" s="32">
        <v>1.3</v>
      </c>
      <c r="D74" s="29">
        <f t="shared" si="0"/>
        <v>100</v>
      </c>
    </row>
    <row r="75" spans="1:4" ht="48" thickBot="1">
      <c r="A75" s="19" t="s">
        <v>60</v>
      </c>
      <c r="B75" s="20">
        <f>B76+B77</f>
        <v>87866.9</v>
      </c>
      <c r="C75" s="21">
        <f>C76+C77</f>
        <v>58455.799999999996</v>
      </c>
      <c r="D75" s="22">
        <f t="shared" si="0"/>
        <v>66.527668553232218</v>
      </c>
    </row>
    <row r="76" spans="1:4" ht="47.25">
      <c r="A76" s="15" t="s">
        <v>61</v>
      </c>
      <c r="B76" s="16">
        <v>56086.7</v>
      </c>
      <c r="C76" s="31">
        <v>37667.699999999997</v>
      </c>
      <c r="D76" s="18">
        <f t="shared" si="0"/>
        <v>67.159772281129037</v>
      </c>
    </row>
    <row r="77" spans="1:4" ht="16.5" thickBot="1">
      <c r="A77" s="23" t="s">
        <v>62</v>
      </c>
      <c r="B77" s="24">
        <v>31780.2</v>
      </c>
      <c r="C77" s="30">
        <v>20788.099999999999</v>
      </c>
      <c r="D77" s="26">
        <f t="shared" si="0"/>
        <v>65.412111943914766</v>
      </c>
    </row>
    <row r="78" spans="1:4" ht="16.5" thickBot="1">
      <c r="A78" s="19" t="s">
        <v>63</v>
      </c>
      <c r="B78" s="33">
        <f>B27+B35+B37+B41+B48+B53+B59+B62+B64+B70+B73+B75</f>
        <v>874583.1</v>
      </c>
      <c r="C78" s="34">
        <f>C27+C35+C37+C41+C48+C53+C59+C62+C64+C70+C75+C73</f>
        <v>537986.30000000016</v>
      </c>
      <c r="D78" s="22">
        <f t="shared" si="0"/>
        <v>61.513457097444501</v>
      </c>
    </row>
    <row r="79" spans="1:4" ht="15.75">
      <c r="B79" s="1"/>
      <c r="C79" s="2"/>
    </row>
    <row r="80" spans="1:4">
      <c r="B80" s="8"/>
      <c r="C80" s="8"/>
    </row>
  </sheetData>
  <mergeCells count="2">
    <mergeCell ref="A3:D3"/>
    <mergeCell ref="A26:D26"/>
  </mergeCells>
  <phoneticPr fontId="4" type="noConversion"/>
  <pageMargins left="0.75" right="0.75" top="0.34" bottom="0.44" header="0.28000000000000003" footer="0.3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shaferova</cp:lastModifiedBy>
  <cp:lastPrinted>2018-08-09T04:39:52Z</cp:lastPrinted>
  <dcterms:created xsi:type="dcterms:W3CDTF">2015-03-17T06:24:35Z</dcterms:created>
  <dcterms:modified xsi:type="dcterms:W3CDTF">2018-09-10T09:11:19Z</dcterms:modified>
</cp:coreProperties>
</file>