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62" i="1"/>
  <c r="D62" s="1"/>
  <c r="C51"/>
  <c r="C36"/>
  <c r="B36"/>
  <c r="C57"/>
  <c r="C40"/>
  <c r="B16"/>
  <c r="B24" s="1"/>
  <c r="D24" s="1"/>
  <c r="C68"/>
  <c r="C26"/>
  <c r="C75" s="1"/>
  <c r="C34"/>
  <c r="C46"/>
  <c r="C62"/>
  <c r="C72"/>
  <c r="B57"/>
  <c r="D57"/>
  <c r="B40"/>
  <c r="D40" s="1"/>
  <c r="D44"/>
  <c r="B26"/>
  <c r="D21"/>
  <c r="D31"/>
  <c r="C60"/>
  <c r="B70"/>
  <c r="B68"/>
  <c r="B60"/>
  <c r="B46"/>
  <c r="C16"/>
  <c r="B72"/>
  <c r="B51"/>
  <c r="D54"/>
  <c r="C70"/>
  <c r="D70"/>
  <c r="D9"/>
  <c r="D38"/>
  <c r="B34"/>
  <c r="D30"/>
  <c r="D27"/>
  <c r="D71"/>
  <c r="D39"/>
  <c r="D60"/>
  <c r="D50"/>
  <c r="D23"/>
  <c r="D22"/>
  <c r="D20"/>
  <c r="D19"/>
  <c r="D18"/>
  <c r="D17"/>
  <c r="D15"/>
  <c r="D14"/>
  <c r="D13"/>
  <c r="D12"/>
  <c r="D11"/>
  <c r="D10"/>
  <c r="D8"/>
  <c r="D6"/>
  <c r="D5"/>
  <c r="D74"/>
  <c r="D73"/>
  <c r="D69"/>
  <c r="D67"/>
  <c r="D66"/>
  <c r="D65"/>
  <c r="D64"/>
  <c r="D63"/>
  <c r="D61"/>
  <c r="D59"/>
  <c r="D58"/>
  <c r="D56"/>
  <c r="D55"/>
  <c r="D53"/>
  <c r="D52"/>
  <c r="D48"/>
  <c r="D32"/>
  <c r="D29"/>
  <c r="D28"/>
  <c r="D45"/>
  <c r="D43"/>
  <c r="D42"/>
  <c r="D41"/>
  <c r="D37"/>
  <c r="D35"/>
  <c r="D33"/>
  <c r="D7"/>
  <c r="D4"/>
  <c r="D51"/>
  <c r="D34"/>
  <c r="C24"/>
  <c r="D36"/>
  <c r="D72"/>
  <c r="D16"/>
  <c r="D68" l="1"/>
  <c r="B75"/>
  <c r="D26"/>
  <c r="D75"/>
</calcChain>
</file>

<file path=xl/sharedStrings.xml><?xml version="1.0" encoding="utf-8"?>
<sst xmlns="http://schemas.openxmlformats.org/spreadsheetml/2006/main" count="84" uniqueCount="84">
  <si>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</si>
  <si>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</si>
  <si>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</si>
  <si>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</si>
  <si>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</si>
  <si>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</si>
  <si>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</si>
  <si>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</si>
  <si>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</si>
  <si>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</si>
  <si>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</si>
  <si>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</si>
  <si>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</si>
  <si>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</si>
  <si>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</si>
  <si>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</si>
  <si>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</si>
  <si>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</si>
  <si>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</si>
  <si>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</si>
  <si>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</si>
  <si>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</si>
  <si>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</si>
  <si>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</si>
  <si>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</si>
  <si>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</si>
  <si>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</si>
  <si>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</si>
  <si>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</si>
  <si>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</si>
  <si>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</si>
  <si>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</si>
  <si>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</si>
  <si>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</si>
  <si>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</si>
  <si>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</si>
  <si>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</si>
  <si>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</si>
  <si>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</si>
  <si>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</si>
  <si>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</si>
  <si>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</si>
  <si>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</si>
  <si>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</si>
  <si>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</si>
  <si>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</si>
  <si>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</si>
  <si>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</si>
  <si>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</si>
  <si>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</si>
  <si>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</si>
  <si>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</si>
  <si>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</si>
  <si>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</si>
  <si>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</si>
  <si>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</si>
  <si>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</si>
  <si>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</si>
  <si>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</si>
  <si>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</si>
  <si>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</si>
  <si>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</si>
  <si>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</si>
  <si>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</si>
  <si>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</si>
  <si>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</si>
  <si>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</si>
  <si>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</si>
  <si>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</si>
  <si>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</si>
  <si>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</si>
  <si>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</si>
  <si>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 xml:space="preserve"> </t>
  </si>
  <si>
    <t>Дополнительное образование детей</t>
  </si>
  <si>
    <t>Жилищное хозяйство</t>
  </si>
  <si>
    <t>Обеспечение проведения выборов и референдумов</t>
  </si>
  <si>
    <t>Благоустройство</t>
  </si>
  <si>
    <t>Связь и информатика</t>
  </si>
  <si>
    <t>Сведения по состоянию на 01.01.2018</t>
  </si>
  <si>
    <t>план налог.простав.на 01.01.18</t>
  </si>
  <si>
    <t>исп.дох.проставлено на 01.01.18</t>
  </si>
  <si>
    <t>исп.расх.проставлено на 01.01.18</t>
  </si>
  <si>
    <t>план дох.проставлен на 31.12.2017</t>
  </si>
  <si>
    <t>план расходов.проставлен на 31.12.2017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</si>
</sst>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54"/>
      </bottom>
      <diagonal/>
    </border>
    <border>
      <left/>
      <right style="medium">
        <color indexed="8"/>
      </right>
      <top style="medium">
        <color indexed="8"/>
      </top>
      <bottom style="medium">
        <color indexed="54"/>
      </bottom>
      <diagonal/>
    </border>
    <border>
      <left style="medium">
        <color indexed="8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54"/>
      </top>
      <bottom/>
      <diagonal/>
    </border>
    <border>
      <left/>
      <right/>
      <top style="medium">
        <color indexed="54"/>
      </top>
      <bottom/>
      <diagonal/>
    </border>
    <border>
      <left/>
      <right style="medium">
        <color indexed="8"/>
      </right>
      <top style="medium">
        <color indexed="5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164" fontId="2" fillId="0" borderId="4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4" fontId="0" fillId="0" borderId="0" xfId="0" applyNumberFormat="1" applyFill="1"/>
    <xf numFmtId="0" fontId="3" fillId="0" borderId="3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center" wrapText="1"/>
    </xf>
    <xf numFmtId="164" fontId="2" fillId="2" borderId="4" xfId="0" applyNumberFormat="1" applyFont="1" applyFill="1" applyBorder="1" applyAlignment="1">
      <alignment horizontal="center" wrapText="1"/>
    </xf>
    <xf numFmtId="164" fontId="3" fillId="2" borderId="4" xfId="0" applyNumberFormat="1" applyFont="1" applyFill="1" applyBorder="1" applyAlignment="1">
      <alignment horizontal="center" wrapText="1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/>
    </xf>
    <xf numFmtId="49" fontId="2" fillId="0" borderId="8" xfId="0" applyNumberFormat="1" applyFont="1" applyFill="1" applyBorder="1" applyAlignment="1">
      <alignment horizontal="left" wrapText="1"/>
    </xf>
    <xf numFmtId="164" fontId="2" fillId="0" borderId="9" xfId="0" applyNumberFormat="1" applyFont="1" applyFill="1" applyBorder="1" applyAlignment="1">
      <alignment horizontal="right" wrapText="1"/>
    </xf>
    <xf numFmtId="164" fontId="2" fillId="0" borderId="8" xfId="0" applyNumberFormat="1" applyFont="1" applyFill="1" applyBorder="1" applyAlignment="1">
      <alignment horizontal="right" wrapText="1"/>
    </xf>
    <xf numFmtId="165" fontId="2" fillId="0" borderId="10" xfId="0" applyNumberFormat="1" applyFont="1" applyFill="1" applyBorder="1" applyAlignment="1">
      <alignment horizontal="center" wrapText="1"/>
    </xf>
    <xf numFmtId="49" fontId="3" fillId="0" borderId="11" xfId="0" applyNumberFormat="1" applyFont="1" applyFill="1" applyBorder="1" applyAlignment="1">
      <alignment horizontal="left" wrapText="1"/>
    </xf>
    <xf numFmtId="164" fontId="3" fillId="0" borderId="12" xfId="0" applyNumberFormat="1" applyFont="1" applyFill="1" applyBorder="1" applyAlignment="1">
      <alignment horizontal="center" wrapText="1"/>
    </xf>
    <xf numFmtId="164" fontId="3" fillId="0" borderId="11" xfId="0" applyNumberFormat="1" applyFont="1" applyFill="1" applyBorder="1" applyAlignment="1">
      <alignment horizontal="center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5" xfId="0" applyNumberFormat="1" applyFont="1" applyFill="1" applyBorder="1" applyAlignment="1">
      <alignment horizontal="righ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8" xfId="0" applyNumberFormat="1" applyFont="1" applyFill="1" applyBorder="1" applyAlignment="1">
      <alignment horizontal="center" wrapText="1"/>
    </xf>
    <xf numFmtId="164" fontId="2" fillId="0" borderId="14" xfId="0" applyNumberFormat="1" applyFont="1" applyFill="1" applyBorder="1" applyAlignment="1">
      <alignment horizontal="right"/>
    </xf>
    <xf numFmtId="164" fontId="2" fillId="0" borderId="8" xfId="0" applyNumberFormat="1" applyFont="1" applyFill="1" applyBorder="1" applyAlignment="1">
      <alignment horizontal="right"/>
    </xf>
    <xf numFmtId="164" fontId="2" fillId="0" borderId="17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 wrapText="1"/>
    </xf>
    <xf numFmtId="164" fontId="3" fillId="0" borderId="11" xfId="0" applyNumberFormat="1" applyFont="1" applyFill="1" applyBorder="1" applyAlignment="1">
      <alignment horizontal="right" wrapText="1"/>
    </xf>
    <xf numFmtId="164" fontId="3" fillId="0" borderId="12" xfId="0" applyNumberFormat="1" applyFont="1" applyFill="1" applyBorder="1"/>
    <xf numFmtId="164" fontId="3" fillId="0" borderId="11" xfId="0" applyNumberFormat="1" applyFont="1" applyFill="1" applyBorder="1"/>
    <xf numFmtId="0" fontId="6" fillId="3" borderId="0" xfId="0" applyFont="1" applyFill="1"/>
    <xf numFmtId="0" fontId="6" fillId="0" borderId="0" xfId="0" applyFont="1" applyFill="1"/>
    <xf numFmtId="0" fontId="6" fillId="4" borderId="0" xfId="0" applyFont="1" applyFill="1"/>
    <xf numFmtId="49" fontId="2" fillId="0" borderId="19" xfId="0" applyNumberFormat="1" applyFont="1" applyFill="1" applyBorder="1" applyAlignment="1">
      <alignment horizontal="left" wrapText="1"/>
    </xf>
    <xf numFmtId="164" fontId="3" fillId="0" borderId="20" xfId="0" applyNumberFormat="1" applyFont="1" applyFill="1" applyBorder="1" applyAlignment="1">
      <alignment horizontal="center" wrapText="1"/>
    </xf>
    <xf numFmtId="164" fontId="3" fillId="0" borderId="21" xfId="0" applyNumberFormat="1" applyFont="1" applyFill="1" applyBorder="1" applyAlignment="1">
      <alignment horizontal="center" wrapText="1"/>
    </xf>
    <xf numFmtId="49" fontId="2" fillId="0" borderId="22" xfId="0" applyNumberFormat="1" applyFont="1" applyFill="1" applyBorder="1" applyAlignment="1">
      <alignment horizontal="left" wrapText="1"/>
    </xf>
    <xf numFmtId="49" fontId="2" fillId="0" borderId="23" xfId="0" applyNumberFormat="1" applyFont="1" applyFill="1" applyBorder="1" applyAlignment="1">
      <alignment horizontal="left" wrapText="1"/>
    </xf>
    <xf numFmtId="164" fontId="2" fillId="0" borderId="7" xfId="0" applyNumberFormat="1" applyFont="1" applyFill="1" applyBorder="1" applyAlignment="1">
      <alignment horizontal="right"/>
    </xf>
    <xf numFmtId="164" fontId="2" fillId="0" borderId="24" xfId="0" applyNumberFormat="1" applyFont="1" applyFill="1" applyBorder="1" applyAlignment="1">
      <alignment horizontal="right" wrapText="1"/>
    </xf>
    <xf numFmtId="164" fontId="2" fillId="0" borderId="25" xfId="0" applyNumberFormat="1" applyFont="1" applyFill="1" applyBorder="1" applyAlignment="1">
      <alignment horizontal="right" wrapText="1"/>
    </xf>
    <xf numFmtId="164" fontId="2" fillId="0" borderId="16" xfId="0" applyNumberFormat="1" applyFont="1" applyFill="1" applyBorder="1" applyAlignment="1">
      <alignment horizontal="right"/>
    </xf>
    <xf numFmtId="49" fontId="2" fillId="0" borderId="26" xfId="0" applyNumberFormat="1" applyFont="1" applyFill="1" applyBorder="1" applyAlignment="1">
      <alignment horizontal="left" wrapText="1"/>
    </xf>
    <xf numFmtId="164" fontId="2" fillId="0" borderId="26" xfId="0" applyNumberFormat="1" applyFont="1" applyFill="1" applyBorder="1" applyAlignment="1">
      <alignment horizontal="right" wrapText="1"/>
    </xf>
    <xf numFmtId="164" fontId="2" fillId="0" borderId="26" xfId="0" applyNumberFormat="1" applyFont="1" applyFill="1" applyBorder="1" applyAlignment="1">
      <alignment horizontal="right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wrapText="1"/>
    </xf>
    <xf numFmtId="164" fontId="2" fillId="0" borderId="27" xfId="0" applyNumberFormat="1" applyFont="1" applyFill="1" applyBorder="1" applyAlignment="1">
      <alignment horizontal="right" wrapText="1"/>
    </xf>
    <xf numFmtId="164" fontId="2" fillId="0" borderId="27" xfId="0" applyNumberFormat="1" applyFont="1" applyFill="1" applyBorder="1" applyAlignment="1">
      <alignment horizontal="right"/>
    </xf>
    <xf numFmtId="165" fontId="2" fillId="0" borderId="27" xfId="0" applyNumberFormat="1" applyFont="1" applyFill="1" applyBorder="1" applyAlignment="1">
      <alignment horizontal="center" wrapText="1"/>
    </xf>
    <xf numFmtId="165" fontId="2" fillId="0" borderId="28" xfId="0" applyNumberFormat="1" applyFont="1" applyFill="1" applyBorder="1" applyAlignment="1">
      <alignment horizontal="center" wrapText="1"/>
    </xf>
    <xf numFmtId="49" fontId="3" fillId="0" borderId="29" xfId="0" applyNumberFormat="1" applyFont="1" applyFill="1" applyBorder="1" applyAlignment="1">
      <alignment horizontal="left" wrapText="1"/>
    </xf>
    <xf numFmtId="164" fontId="3" fillId="0" borderId="30" xfId="0" applyNumberFormat="1" applyFont="1" applyFill="1" applyBorder="1" applyAlignment="1">
      <alignment horizontal="center" wrapText="1"/>
    </xf>
    <xf numFmtId="0" fontId="2" fillId="0" borderId="31" xfId="0" applyFont="1" applyFill="1" applyBorder="1" applyAlignment="1">
      <alignment wrapText="1"/>
    </xf>
    <xf numFmtId="164" fontId="2" fillId="0" borderId="32" xfId="0" applyNumberFormat="1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165" fontId="2" fillId="0" borderId="32" xfId="0" applyNumberFormat="1" applyFont="1" applyFill="1" applyBorder="1" applyAlignment="1">
      <alignment horizontal="center" wrapText="1"/>
    </xf>
    <xf numFmtId="0" fontId="2" fillId="0" borderId="33" xfId="0" applyFont="1" applyFill="1" applyBorder="1" applyAlignment="1">
      <alignment wrapText="1"/>
    </xf>
    <xf numFmtId="164" fontId="2" fillId="2" borderId="34" xfId="0" applyNumberFormat="1" applyFont="1" applyFill="1" applyBorder="1" applyAlignment="1">
      <alignment horizontal="center" wrapText="1"/>
    </xf>
    <xf numFmtId="164" fontId="2" fillId="0" borderId="34" xfId="0" applyNumberFormat="1" applyFont="1" applyFill="1" applyBorder="1" applyAlignment="1">
      <alignment horizontal="center" wrapText="1"/>
    </xf>
    <xf numFmtId="165" fontId="2" fillId="0" borderId="34" xfId="0" applyNumberFormat="1" applyFont="1" applyFill="1" applyBorder="1" applyAlignment="1">
      <alignment horizontal="center" wrapText="1"/>
    </xf>
    <xf numFmtId="0" fontId="0" fillId="0" borderId="12" xfId="0" applyFill="1" applyBorder="1"/>
    <xf numFmtId="0" fontId="5" fillId="0" borderId="12" xfId="0" applyFont="1" applyFill="1" applyBorder="1"/>
    <xf numFmtId="0" fontId="3" fillId="0" borderId="35" xfId="0" applyFont="1" applyFill="1" applyBorder="1" applyAlignment="1">
      <alignment horizontal="center" wrapText="1"/>
    </xf>
    <xf numFmtId="0" fontId="3" fillId="0" borderId="36" xfId="0" applyFont="1" applyFill="1" applyBorder="1" applyAlignment="1">
      <alignment horizontal="center" wrapText="1"/>
    </xf>
    <xf numFmtId="0" fontId="3" fillId="0" borderId="37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7"/>
  <sheetViews>
    <sheetView tabSelected="1" topLeftCell="A66" zoomScale="115" zoomScaleNormal="100" workbookViewId="0">
      <selection sqref="A1:D80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4" customWidth="1"/>
    <col min="6" max="6" width="9.140625" style="4"/>
    <col min="7" max="7" width="7.7109375" style="4" customWidth="1"/>
    <col min="8" max="16384" width="9.140625" style="4"/>
  </cols>
  <sheetData>
    <row r="1" spans="1:5" ht="15.75" thickBot="1">
      <c r="A1" s="3" t="s">
        <v>78</v>
      </c>
    </row>
    <row r="2" spans="1:5" ht="48" thickBot="1">
      <c r="A2" s="5" t="s">
        <v>0</v>
      </c>
      <c r="B2" s="6" t="s">
        <v>31</v>
      </c>
      <c r="C2" s="6" t="s">
        <v>32</v>
      </c>
      <c r="D2" s="6" t="s">
        <v>1</v>
      </c>
    </row>
    <row r="3" spans="1:5" ht="16.5" thickBot="1">
      <c r="A3" s="76" t="s">
        <v>2</v>
      </c>
      <c r="B3" s="77"/>
      <c r="C3" s="77"/>
      <c r="D3" s="78"/>
    </row>
    <row r="4" spans="1:5" s="74" customFormat="1" ht="16.5" thickBot="1">
      <c r="A4" s="70" t="s">
        <v>3</v>
      </c>
      <c r="B4" s="72">
        <v>64749.8</v>
      </c>
      <c r="C4" s="72">
        <v>57025.599999999999</v>
      </c>
      <c r="D4" s="73">
        <f>C4/B4*100</f>
        <v>88.070696743464836</v>
      </c>
      <c r="E4" s="75"/>
    </row>
    <row r="5" spans="1:5" ht="16.5" thickBot="1">
      <c r="A5" s="7" t="s">
        <v>4</v>
      </c>
      <c r="B5" s="8">
        <v>33795.1</v>
      </c>
      <c r="C5" s="8">
        <v>26745</v>
      </c>
      <c r="D5" s="9">
        <f>C5/B5*100</f>
        <v>79.138691703826893</v>
      </c>
    </row>
    <row r="6" spans="1:5" ht="32.25" thickBot="1">
      <c r="A6" s="7" t="s">
        <v>5</v>
      </c>
      <c r="B6" s="8">
        <v>277.3</v>
      </c>
      <c r="C6" s="8">
        <v>248.1</v>
      </c>
      <c r="D6" s="9">
        <f>C6/B6*100</f>
        <v>89.469888207717261</v>
      </c>
    </row>
    <row r="7" spans="1:5" ht="16.5" thickBot="1">
      <c r="A7" s="7" t="s">
        <v>6</v>
      </c>
      <c r="B7" s="8">
        <v>7643</v>
      </c>
      <c r="C7" s="8">
        <v>7454.6</v>
      </c>
      <c r="D7" s="9">
        <f t="shared" ref="D7:D75" si="0">C7/B7*100</f>
        <v>97.534999345806625</v>
      </c>
    </row>
    <row r="8" spans="1:5" ht="16.5" thickBot="1">
      <c r="A8" s="7" t="s">
        <v>7</v>
      </c>
      <c r="B8" s="8">
        <v>2003</v>
      </c>
      <c r="C8" s="8">
        <v>2005.9</v>
      </c>
      <c r="D8" s="9">
        <f t="shared" si="0"/>
        <v>100.14478282576135</v>
      </c>
    </row>
    <row r="9" spans="1:5" ht="32.25" thickBot="1">
      <c r="A9" s="7" t="s">
        <v>71</v>
      </c>
      <c r="B9" s="8">
        <v>0.1</v>
      </c>
      <c r="C9" s="8">
        <v>0.1</v>
      </c>
      <c r="D9" s="9">
        <f t="shared" si="0"/>
        <v>100</v>
      </c>
    </row>
    <row r="10" spans="1:5" ht="32.25" thickBot="1">
      <c r="A10" s="7" t="s">
        <v>8</v>
      </c>
      <c r="B10" s="8">
        <v>12268.1</v>
      </c>
      <c r="C10" s="8">
        <v>12307.5</v>
      </c>
      <c r="D10" s="9">
        <f t="shared" si="0"/>
        <v>100.32115812554511</v>
      </c>
    </row>
    <row r="11" spans="1:5" ht="16.5" thickBot="1">
      <c r="A11" s="7" t="s">
        <v>9</v>
      </c>
      <c r="B11" s="8">
        <v>178.4</v>
      </c>
      <c r="C11" s="8">
        <v>176.9</v>
      </c>
      <c r="D11" s="9">
        <f t="shared" si="0"/>
        <v>99.159192825112115</v>
      </c>
    </row>
    <row r="12" spans="1:5" ht="32.25" thickBot="1">
      <c r="A12" s="7" t="s">
        <v>10</v>
      </c>
      <c r="B12" s="8">
        <v>5352.3</v>
      </c>
      <c r="C12" s="10">
        <v>4902.8</v>
      </c>
      <c r="D12" s="9">
        <f t="shared" si="0"/>
        <v>91.601741307475294</v>
      </c>
    </row>
    <row r="13" spans="1:5" ht="32.25" thickBot="1">
      <c r="A13" s="7" t="s">
        <v>11</v>
      </c>
      <c r="B13" s="8">
        <v>1509.3</v>
      </c>
      <c r="C13" s="9">
        <v>1434.4</v>
      </c>
      <c r="D13" s="9">
        <f t="shared" si="0"/>
        <v>95.037434572318304</v>
      </c>
    </row>
    <row r="14" spans="1:5" ht="16.5" thickBot="1">
      <c r="A14" s="7" t="s">
        <v>13</v>
      </c>
      <c r="B14" s="8">
        <v>1437</v>
      </c>
      <c r="C14" s="9">
        <v>1437.7</v>
      </c>
      <c r="D14" s="9">
        <f t="shared" si="0"/>
        <v>100.04871259568546</v>
      </c>
    </row>
    <row r="15" spans="1:5" ht="16.5" thickBot="1">
      <c r="A15" s="66" t="s">
        <v>12</v>
      </c>
      <c r="B15" s="67">
        <v>286.2</v>
      </c>
      <c r="C15" s="68">
        <v>312.5</v>
      </c>
      <c r="D15" s="69">
        <f t="shared" si="0"/>
        <v>109.1893780573026</v>
      </c>
    </row>
    <row r="16" spans="1:5" s="74" customFormat="1" ht="16.5" thickBot="1">
      <c r="A16" s="70" t="s">
        <v>14</v>
      </c>
      <c r="B16" s="71">
        <f>B17+B18+B19+B20+B21</f>
        <v>770190.39999999991</v>
      </c>
      <c r="C16" s="72">
        <f>SUM(C17:C23)</f>
        <v>762584</v>
      </c>
      <c r="D16" s="73">
        <f t="shared" si="0"/>
        <v>99.012400050688782</v>
      </c>
    </row>
    <row r="17" spans="1:11" ht="32.25" thickBot="1">
      <c r="A17" s="7" t="s">
        <v>15</v>
      </c>
      <c r="B17" s="14">
        <v>298745.2</v>
      </c>
      <c r="C17" s="8">
        <v>298745.2</v>
      </c>
      <c r="D17" s="9">
        <f t="shared" si="0"/>
        <v>100</v>
      </c>
      <c r="E17" s="11"/>
    </row>
    <row r="18" spans="1:11" ht="48" thickBot="1">
      <c r="A18" s="7" t="s">
        <v>16</v>
      </c>
      <c r="B18" s="14">
        <v>57924.4</v>
      </c>
      <c r="C18" s="8">
        <v>57816.2</v>
      </c>
      <c r="D18" s="9">
        <f t="shared" si="0"/>
        <v>99.813204797978045</v>
      </c>
    </row>
    <row r="19" spans="1:11" ht="32.25" thickBot="1">
      <c r="A19" s="7" t="s">
        <v>17</v>
      </c>
      <c r="B19" s="14">
        <v>403969.6</v>
      </c>
      <c r="C19" s="8">
        <v>400557.6</v>
      </c>
      <c r="D19" s="9">
        <f t="shared" si="0"/>
        <v>99.155381989139784</v>
      </c>
    </row>
    <row r="20" spans="1:11" ht="16.5" thickBot="1">
      <c r="A20" s="7" t="s">
        <v>18</v>
      </c>
      <c r="B20" s="14">
        <v>9182.7000000000007</v>
      </c>
      <c r="C20" s="10">
        <v>9182.7000000000007</v>
      </c>
      <c r="D20" s="9">
        <f t="shared" si="0"/>
        <v>100</v>
      </c>
    </row>
    <row r="21" spans="1:11" ht="16.5" thickBot="1">
      <c r="A21" s="7" t="s">
        <v>70</v>
      </c>
      <c r="B21" s="14">
        <v>368.5</v>
      </c>
      <c r="C21" s="10">
        <v>368.5</v>
      </c>
      <c r="D21" s="9">
        <f t="shared" si="0"/>
        <v>100</v>
      </c>
    </row>
    <row r="22" spans="1:11" ht="63.75" thickBot="1">
      <c r="A22" s="7" t="s">
        <v>19</v>
      </c>
      <c r="B22" s="14">
        <v>367.8</v>
      </c>
      <c r="C22" s="9">
        <v>367.8</v>
      </c>
      <c r="D22" s="9">
        <f t="shared" si="0"/>
        <v>100</v>
      </c>
    </row>
    <row r="23" spans="1:11" ht="48" thickBot="1">
      <c r="A23" s="7" t="s">
        <v>20</v>
      </c>
      <c r="B23" s="14">
        <v>-4444.8999999999996</v>
      </c>
      <c r="C23" s="8">
        <v>-4454</v>
      </c>
      <c r="D23" s="9">
        <f t="shared" si="0"/>
        <v>100.20472901527594</v>
      </c>
    </row>
    <row r="24" spans="1:11" ht="16.5" thickBot="1">
      <c r="A24" s="12" t="s">
        <v>21</v>
      </c>
      <c r="B24" s="15">
        <f>B16+B23+B22+B4</f>
        <v>830863.1</v>
      </c>
      <c r="C24" s="13">
        <f>C4+C16</f>
        <v>819609.59999999998</v>
      </c>
      <c r="D24" s="9">
        <f t="shared" si="0"/>
        <v>98.645565075642423</v>
      </c>
      <c r="E24" s="11" t="s">
        <v>79</v>
      </c>
    </row>
    <row r="25" spans="1:11" ht="16.5" thickBot="1">
      <c r="A25" s="76" t="s">
        <v>69</v>
      </c>
      <c r="B25" s="77"/>
      <c r="C25" s="77"/>
      <c r="D25" s="78"/>
      <c r="E25" s="45" t="s">
        <v>82</v>
      </c>
      <c r="F25" s="45"/>
      <c r="G25" s="45"/>
      <c r="H25" s="44" t="s">
        <v>80</v>
      </c>
      <c r="I25" s="44"/>
      <c r="J25" s="44"/>
      <c r="K25" s="44"/>
    </row>
    <row r="26" spans="1:11" ht="16.5" thickBot="1">
      <c r="A26" s="25" t="s">
        <v>33</v>
      </c>
      <c r="B26" s="26">
        <f>B27+B28+B29+B30+B32+B33+B31</f>
        <v>53203.000000000007</v>
      </c>
      <c r="C26" s="27">
        <f>C27+C28+C29+C30+C31+E2933+C33</f>
        <v>50918.9</v>
      </c>
      <c r="D26" s="28">
        <f t="shared" si="0"/>
        <v>95.706821043926084</v>
      </c>
      <c r="E26" s="43" t="s">
        <v>83</v>
      </c>
      <c r="F26" s="43"/>
      <c r="G26" s="43"/>
      <c r="H26" s="44" t="s">
        <v>81</v>
      </c>
      <c r="I26" s="44"/>
      <c r="J26" s="44"/>
      <c r="K26" s="44"/>
    </row>
    <row r="27" spans="1:11" ht="47.25">
      <c r="A27" s="21" t="s">
        <v>34</v>
      </c>
      <c r="B27" s="22">
        <v>989.3</v>
      </c>
      <c r="C27" s="23">
        <v>965.1</v>
      </c>
      <c r="D27" s="24">
        <f t="shared" si="0"/>
        <v>97.553825937531585</v>
      </c>
      <c r="G27" s="4" t="s">
        <v>72</v>
      </c>
    </row>
    <row r="28" spans="1:11" ht="63">
      <c r="A28" s="16" t="s">
        <v>35</v>
      </c>
      <c r="B28" s="17">
        <v>1156.5</v>
      </c>
      <c r="C28" s="19">
        <v>1054.0999999999999</v>
      </c>
      <c r="D28" s="18">
        <f t="shared" si="0"/>
        <v>91.145698227410278</v>
      </c>
    </row>
    <row r="29" spans="1:11" ht="63">
      <c r="A29" s="16" t="s">
        <v>36</v>
      </c>
      <c r="B29" s="17">
        <v>16772</v>
      </c>
      <c r="C29" s="19">
        <v>16150.7</v>
      </c>
      <c r="D29" s="18">
        <f t="shared" si="0"/>
        <v>96.295611733842122</v>
      </c>
    </row>
    <row r="30" spans="1:11" ht="47.25">
      <c r="A30" s="16" t="s">
        <v>37</v>
      </c>
      <c r="B30" s="17">
        <v>6510</v>
      </c>
      <c r="C30" s="19">
        <v>6499.3</v>
      </c>
      <c r="D30" s="18">
        <f t="shared" si="0"/>
        <v>99.835637480798781</v>
      </c>
    </row>
    <row r="31" spans="1:11" ht="15.75">
      <c r="A31" s="16" t="s">
        <v>75</v>
      </c>
      <c r="B31" s="17">
        <v>338.9</v>
      </c>
      <c r="C31" s="19">
        <v>338.8</v>
      </c>
      <c r="D31" s="18">
        <f t="shared" si="0"/>
        <v>99.970492770728839</v>
      </c>
    </row>
    <row r="32" spans="1:11" ht="15.75">
      <c r="A32" s="16" t="s">
        <v>38</v>
      </c>
      <c r="B32" s="17">
        <v>27.4</v>
      </c>
      <c r="C32" s="19"/>
      <c r="D32" s="18">
        <f t="shared" si="0"/>
        <v>0</v>
      </c>
    </row>
    <row r="33" spans="1:4" ht="16.5" thickBot="1">
      <c r="A33" s="29" t="s">
        <v>39</v>
      </c>
      <c r="B33" s="30">
        <v>27408.9</v>
      </c>
      <c r="C33" s="31">
        <v>25910.9</v>
      </c>
      <c r="D33" s="32">
        <f t="shared" si="0"/>
        <v>94.534621965857795</v>
      </c>
    </row>
    <row r="34" spans="1:4" ht="16.5" thickBot="1">
      <c r="A34" s="25" t="s">
        <v>22</v>
      </c>
      <c r="B34" s="26">
        <f>B35</f>
        <v>1046.9000000000001</v>
      </c>
      <c r="C34" s="27">
        <f>C35</f>
        <v>977.1</v>
      </c>
      <c r="D34" s="28">
        <f t="shared" si="0"/>
        <v>93.332696532620105</v>
      </c>
    </row>
    <row r="35" spans="1:4" ht="16.5" thickBot="1">
      <c r="A35" s="33" t="s">
        <v>40</v>
      </c>
      <c r="B35" s="1">
        <v>1046.9000000000001</v>
      </c>
      <c r="C35" s="34">
        <v>977.1</v>
      </c>
      <c r="D35" s="35">
        <f t="shared" si="0"/>
        <v>93.332696532620105</v>
      </c>
    </row>
    <row r="36" spans="1:4" ht="32.25" thickBot="1">
      <c r="A36" s="25" t="s">
        <v>23</v>
      </c>
      <c r="B36" s="26">
        <f>B37+B38+B39</f>
        <v>3244.7999999999997</v>
      </c>
      <c r="C36" s="27">
        <f>C37+C38+C39</f>
        <v>3094.2</v>
      </c>
      <c r="D36" s="28">
        <f t="shared" si="0"/>
        <v>95.35872781065089</v>
      </c>
    </row>
    <row r="37" spans="1:4" ht="47.25">
      <c r="A37" s="21" t="s">
        <v>41</v>
      </c>
      <c r="B37" s="22">
        <v>2615.6999999999998</v>
      </c>
      <c r="C37" s="23">
        <v>2540.1</v>
      </c>
      <c r="D37" s="24">
        <f t="shared" si="0"/>
        <v>97.109760293611657</v>
      </c>
    </row>
    <row r="38" spans="1:4" ht="15.75">
      <c r="A38" s="16" t="s">
        <v>68</v>
      </c>
      <c r="B38" s="17">
        <v>554.1</v>
      </c>
      <c r="C38" s="19">
        <v>554.1</v>
      </c>
      <c r="D38" s="18">
        <f t="shared" si="0"/>
        <v>100</v>
      </c>
    </row>
    <row r="39" spans="1:4" ht="33" customHeight="1" thickBot="1">
      <c r="A39" s="29" t="s">
        <v>65</v>
      </c>
      <c r="B39" s="30">
        <v>75</v>
      </c>
      <c r="C39" s="31">
        <v>0</v>
      </c>
      <c r="D39" s="32">
        <f t="shared" si="0"/>
        <v>0</v>
      </c>
    </row>
    <row r="40" spans="1:4" ht="16.5" thickBot="1">
      <c r="A40" s="25" t="s">
        <v>24</v>
      </c>
      <c r="B40" s="26">
        <f>B41+B42+B43+B45+B44</f>
        <v>42738.1</v>
      </c>
      <c r="C40" s="27">
        <f>C41+C42+C43+C45+C44</f>
        <v>41690</v>
      </c>
      <c r="D40" s="28">
        <f t="shared" si="0"/>
        <v>97.547621443161958</v>
      </c>
    </row>
    <row r="41" spans="1:4" ht="15.75">
      <c r="A41" s="21" t="s">
        <v>42</v>
      </c>
      <c r="B41" s="22">
        <v>5033.1000000000004</v>
      </c>
      <c r="C41" s="23">
        <v>5012.1000000000004</v>
      </c>
      <c r="D41" s="24">
        <f t="shared" si="0"/>
        <v>99.582762114800033</v>
      </c>
    </row>
    <row r="42" spans="1:4" ht="15.75">
      <c r="A42" s="16" t="s">
        <v>43</v>
      </c>
      <c r="B42" s="17">
        <v>16709</v>
      </c>
      <c r="C42" s="19">
        <v>16676.2</v>
      </c>
      <c r="D42" s="18">
        <f t="shared" si="0"/>
        <v>99.803698605541925</v>
      </c>
    </row>
    <row r="43" spans="1:4" ht="15.75">
      <c r="A43" s="16" t="s">
        <v>44</v>
      </c>
      <c r="B43" s="17">
        <v>19843</v>
      </c>
      <c r="C43" s="19">
        <v>18975.599999999999</v>
      </c>
      <c r="D43" s="18">
        <f t="shared" si="0"/>
        <v>95.628685178652418</v>
      </c>
    </row>
    <row r="44" spans="1:4" ht="15.75">
      <c r="A44" s="29" t="s">
        <v>77</v>
      </c>
      <c r="B44" s="30">
        <v>563</v>
      </c>
      <c r="C44" s="31">
        <v>470.6</v>
      </c>
      <c r="D44" s="32">
        <f t="shared" si="0"/>
        <v>83.587921847246889</v>
      </c>
    </row>
    <row r="45" spans="1:4" ht="16.5" thickBot="1">
      <c r="A45" s="29" t="s">
        <v>45</v>
      </c>
      <c r="B45" s="30">
        <v>590</v>
      </c>
      <c r="C45" s="31">
        <v>555.5</v>
      </c>
      <c r="D45" s="32">
        <f t="shared" si="0"/>
        <v>94.152542372881356</v>
      </c>
    </row>
    <row r="46" spans="1:4" ht="16.5" thickBot="1">
      <c r="A46" s="25" t="s">
        <v>25</v>
      </c>
      <c r="B46" s="47">
        <f>B48+B50+B47+B49</f>
        <v>21341.100000000002</v>
      </c>
      <c r="C46" s="48">
        <f>C48+C50+C47+C49</f>
        <v>21192.5</v>
      </c>
      <c r="D46" s="28">
        <v>0</v>
      </c>
    </row>
    <row r="47" spans="1:4" ht="15.75">
      <c r="A47" s="46" t="s">
        <v>74</v>
      </c>
      <c r="B47" s="52">
        <v>36.700000000000003</v>
      </c>
      <c r="C47" s="53">
        <v>17.5</v>
      </c>
      <c r="D47" s="35"/>
    </row>
    <row r="48" spans="1:4" ht="15.75">
      <c r="A48" s="49" t="s">
        <v>46</v>
      </c>
      <c r="B48" s="19">
        <v>7771.1</v>
      </c>
      <c r="C48" s="51">
        <v>7756.2</v>
      </c>
      <c r="D48" s="18">
        <f t="shared" si="0"/>
        <v>99.808263952336219</v>
      </c>
    </row>
    <row r="49" spans="1:4" ht="15.75">
      <c r="A49" s="50" t="s">
        <v>76</v>
      </c>
      <c r="B49" s="31">
        <v>970</v>
      </c>
      <c r="C49" s="54">
        <v>970</v>
      </c>
      <c r="D49" s="32"/>
    </row>
    <row r="50" spans="1:4" ht="32.25" thickBot="1">
      <c r="A50" s="59" t="s">
        <v>64</v>
      </c>
      <c r="B50" s="60">
        <v>12563.3</v>
      </c>
      <c r="C50" s="61">
        <v>12448.8</v>
      </c>
      <c r="D50" s="62">
        <f t="shared" si="0"/>
        <v>99.088615252362032</v>
      </c>
    </row>
    <row r="51" spans="1:4" ht="16.5" thickBot="1">
      <c r="A51" s="64" t="s">
        <v>26</v>
      </c>
      <c r="B51" s="65">
        <f>B52+B53+B54+B55+B56</f>
        <v>495804.9</v>
      </c>
      <c r="C51" s="65">
        <f>C52+C53+C55+C56+C54</f>
        <v>487904</v>
      </c>
      <c r="D51" s="63">
        <f t="shared" si="0"/>
        <v>98.4064497950706</v>
      </c>
    </row>
    <row r="52" spans="1:4" ht="15.75">
      <c r="A52" s="21" t="s">
        <v>47</v>
      </c>
      <c r="B52" s="22">
        <v>97486</v>
      </c>
      <c r="C52" s="37">
        <v>94306.7</v>
      </c>
      <c r="D52" s="24">
        <f t="shared" si="0"/>
        <v>96.73871119955686</v>
      </c>
    </row>
    <row r="53" spans="1:4" ht="15.75">
      <c r="A53" s="16" t="s">
        <v>48</v>
      </c>
      <c r="B53" s="17">
        <v>346636.5</v>
      </c>
      <c r="C53" s="20">
        <v>342195</v>
      </c>
      <c r="D53" s="18">
        <f t="shared" si="0"/>
        <v>98.718686578014726</v>
      </c>
    </row>
    <row r="54" spans="1:4" ht="15.75">
      <c r="A54" s="16" t="s">
        <v>73</v>
      </c>
      <c r="B54" s="17">
        <v>26011</v>
      </c>
      <c r="C54" s="20">
        <v>26010.799999999999</v>
      </c>
      <c r="D54" s="18">
        <f t="shared" si="0"/>
        <v>99.999231094536924</v>
      </c>
    </row>
    <row r="55" spans="1:4" ht="15.75">
      <c r="A55" s="55" t="s">
        <v>49</v>
      </c>
      <c r="B55" s="56">
        <v>5211.2</v>
      </c>
      <c r="C55" s="57">
        <v>5207.1000000000004</v>
      </c>
      <c r="D55" s="58">
        <f t="shared" si="0"/>
        <v>99.921323303653679</v>
      </c>
    </row>
    <row r="56" spans="1:4" ht="16.5" thickBot="1">
      <c r="A56" s="59" t="s">
        <v>50</v>
      </c>
      <c r="B56" s="60">
        <v>20460.2</v>
      </c>
      <c r="C56" s="61">
        <v>20184.400000000001</v>
      </c>
      <c r="D56" s="62">
        <f t="shared" si="0"/>
        <v>98.652017086832004</v>
      </c>
    </row>
    <row r="57" spans="1:4" ht="16.5" thickBot="1">
      <c r="A57" s="25" t="s">
        <v>27</v>
      </c>
      <c r="B57" s="26">
        <f>B58+B59</f>
        <v>68782</v>
      </c>
      <c r="C57" s="27">
        <f>C58+C59</f>
        <v>68601.3</v>
      </c>
      <c r="D57" s="28">
        <f t="shared" si="0"/>
        <v>99.73728591782735</v>
      </c>
    </row>
    <row r="58" spans="1:4" ht="15.75">
      <c r="A58" s="21" t="s">
        <v>51</v>
      </c>
      <c r="B58" s="22">
        <v>67444.5</v>
      </c>
      <c r="C58" s="37">
        <v>67284.5</v>
      </c>
      <c r="D58" s="24">
        <f t="shared" si="0"/>
        <v>99.762767905463008</v>
      </c>
    </row>
    <row r="59" spans="1:4" ht="16.5" thickBot="1">
      <c r="A59" s="29" t="s">
        <v>52</v>
      </c>
      <c r="B59" s="30">
        <v>1337.5</v>
      </c>
      <c r="C59" s="36">
        <v>1316.8</v>
      </c>
      <c r="D59" s="32">
        <f t="shared" si="0"/>
        <v>98.452336448598132</v>
      </c>
    </row>
    <row r="60" spans="1:4" ht="16.5" thickBot="1">
      <c r="A60" s="25" t="s">
        <v>28</v>
      </c>
      <c r="B60" s="26">
        <f>B61</f>
        <v>67.2</v>
      </c>
      <c r="C60" s="27">
        <f>C61</f>
        <v>67.2</v>
      </c>
      <c r="D60" s="28">
        <f t="shared" si="0"/>
        <v>100</v>
      </c>
    </row>
    <row r="61" spans="1:4" ht="16.5" thickBot="1">
      <c r="A61" s="33" t="s">
        <v>53</v>
      </c>
      <c r="B61" s="1">
        <v>67.2</v>
      </c>
      <c r="C61" s="38">
        <v>67.2</v>
      </c>
      <c r="D61" s="35">
        <f t="shared" si="0"/>
        <v>100</v>
      </c>
    </row>
    <row r="62" spans="1:4" ht="16.5" thickBot="1">
      <c r="A62" s="25" t="s">
        <v>29</v>
      </c>
      <c r="B62" s="26">
        <f>B63+B64+B65+B66+B67</f>
        <v>66351.100000000006</v>
      </c>
      <c r="C62" s="27">
        <f>C63+C64+C65+C66+C67</f>
        <v>62408.2</v>
      </c>
      <c r="D62" s="28">
        <f t="shared" si="0"/>
        <v>94.057521276964493</v>
      </c>
    </row>
    <row r="63" spans="1:4" ht="15.75">
      <c r="A63" s="21" t="s">
        <v>54</v>
      </c>
      <c r="B63" s="22">
        <v>650</v>
      </c>
      <c r="C63" s="37">
        <v>643.79999999999995</v>
      </c>
      <c r="D63" s="24">
        <f t="shared" si="0"/>
        <v>99.046153846153842</v>
      </c>
    </row>
    <row r="64" spans="1:4" ht="15.75">
      <c r="A64" s="16" t="s">
        <v>55</v>
      </c>
      <c r="B64" s="17">
        <v>25994.1</v>
      </c>
      <c r="C64" s="20">
        <v>25994.1</v>
      </c>
      <c r="D64" s="18">
        <f t="shared" si="0"/>
        <v>100</v>
      </c>
    </row>
    <row r="65" spans="1:4" ht="15.75">
      <c r="A65" s="16" t="s">
        <v>56</v>
      </c>
      <c r="B65" s="17">
        <v>22579</v>
      </c>
      <c r="C65" s="20">
        <v>18711.5</v>
      </c>
      <c r="D65" s="18">
        <f t="shared" si="0"/>
        <v>82.871252048363516</v>
      </c>
    </row>
    <row r="66" spans="1:4" ht="15.75">
      <c r="A66" s="16" t="s">
        <v>57</v>
      </c>
      <c r="B66" s="17">
        <v>9887</v>
      </c>
      <c r="C66" s="20">
        <v>9833.7999999999993</v>
      </c>
      <c r="D66" s="18">
        <f t="shared" si="0"/>
        <v>99.461919692525541</v>
      </c>
    </row>
    <row r="67" spans="1:4" ht="16.5" thickBot="1">
      <c r="A67" s="29" t="s">
        <v>58</v>
      </c>
      <c r="B67" s="30">
        <v>7241</v>
      </c>
      <c r="C67" s="36">
        <v>7225</v>
      </c>
      <c r="D67" s="32">
        <f t="shared" si="0"/>
        <v>99.779036044745212</v>
      </c>
    </row>
    <row r="68" spans="1:4" ht="16.5" thickBot="1">
      <c r="A68" s="25" t="s">
        <v>30</v>
      </c>
      <c r="B68" s="26">
        <f>B69</f>
        <v>3622.5</v>
      </c>
      <c r="C68" s="27">
        <f>C69</f>
        <v>3622.4</v>
      </c>
      <c r="D68" s="28">
        <f t="shared" si="0"/>
        <v>99.997239475500351</v>
      </c>
    </row>
    <row r="69" spans="1:4" ht="16.5" thickBot="1">
      <c r="A69" s="33" t="s">
        <v>59</v>
      </c>
      <c r="B69" s="1">
        <v>3622.5</v>
      </c>
      <c r="C69" s="38">
        <v>3622.4</v>
      </c>
      <c r="D69" s="35">
        <f t="shared" si="0"/>
        <v>99.997239475500351</v>
      </c>
    </row>
    <row r="70" spans="1:4" ht="28.5" customHeight="1" thickBot="1">
      <c r="A70" s="25" t="s">
        <v>66</v>
      </c>
      <c r="B70" s="39">
        <f>B71</f>
        <v>1.1000000000000001</v>
      </c>
      <c r="C70" s="40">
        <f>C71</f>
        <v>1.1000000000000001</v>
      </c>
      <c r="D70" s="28">
        <f t="shared" si="0"/>
        <v>100</v>
      </c>
    </row>
    <row r="71" spans="1:4" ht="30" customHeight="1" thickBot="1">
      <c r="A71" s="33" t="s">
        <v>67</v>
      </c>
      <c r="B71" s="1">
        <v>1.1000000000000001</v>
      </c>
      <c r="C71" s="38">
        <v>1.1000000000000001</v>
      </c>
      <c r="D71" s="35">
        <f t="shared" si="0"/>
        <v>100</v>
      </c>
    </row>
    <row r="72" spans="1:4" ht="48" thickBot="1">
      <c r="A72" s="25" t="s">
        <v>60</v>
      </c>
      <c r="B72" s="26">
        <f>B73+B74</f>
        <v>82065</v>
      </c>
      <c r="C72" s="27">
        <f>C73+C74</f>
        <v>82062.100000000006</v>
      </c>
      <c r="D72" s="28">
        <f t="shared" si="0"/>
        <v>99.996466215804546</v>
      </c>
    </row>
    <row r="73" spans="1:4" ht="47.25">
      <c r="A73" s="21" t="s">
        <v>61</v>
      </c>
      <c r="B73" s="22">
        <v>45135</v>
      </c>
      <c r="C73" s="37">
        <v>45134.7</v>
      </c>
      <c r="D73" s="24">
        <f t="shared" si="0"/>
        <v>99.999335327351275</v>
      </c>
    </row>
    <row r="74" spans="1:4" ht="16.5" thickBot="1">
      <c r="A74" s="29" t="s">
        <v>62</v>
      </c>
      <c r="B74" s="30">
        <v>36930</v>
      </c>
      <c r="C74" s="36">
        <v>36927.4</v>
      </c>
      <c r="D74" s="32">
        <f t="shared" si="0"/>
        <v>99.99295965339833</v>
      </c>
    </row>
    <row r="75" spans="1:4" ht="16.5" thickBot="1">
      <c r="A75" s="25" t="s">
        <v>63</v>
      </c>
      <c r="B75" s="41">
        <f>B26+B34+B36+B40+B46+B51+B57+B60+B62+B68+B70+B72</f>
        <v>838267.7</v>
      </c>
      <c r="C75" s="42">
        <f>C26+C34+C36+C40+C46+C51+C57+C60+C62+C68+C72+C70</f>
        <v>822538.99999999988</v>
      </c>
      <c r="D75" s="28">
        <f t="shared" si="0"/>
        <v>98.123666222615995</v>
      </c>
    </row>
    <row r="76" spans="1:4" ht="15.75">
      <c r="B76" s="1"/>
      <c r="C76" s="2"/>
    </row>
    <row r="77" spans="1:4">
      <c r="B77" s="11"/>
      <c r="C77" s="11"/>
    </row>
  </sheetData>
  <mergeCells count="2">
    <mergeCell ref="A3:D3"/>
    <mergeCell ref="A25:D25"/>
  </mergeCells>
  <phoneticPr fontId="4" type="noConversion"/>
  <pageMargins left="0.75" right="0.75" top="1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2018-01-29T05:23:23Z</cp:lastPrinted>
  <dcterms:created xsi:type="dcterms:W3CDTF">2015-03-17T06:24:35Z</dcterms:created>
  <dcterms:modified xsi:type="dcterms:W3CDTF">2018-01-29T05:24:22Z</dcterms:modified>
</cp:coreProperties>
</file>