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70" i="1"/>
  <c r="B59"/>
  <c r="B4"/>
  <c r="D4" s="1"/>
  <c r="B16"/>
  <c r="B24" s="1"/>
  <c r="D52"/>
  <c r="D51"/>
  <c r="B40"/>
  <c r="D44"/>
  <c r="B26"/>
  <c r="C26"/>
  <c r="D26" s="1"/>
  <c r="D21"/>
  <c r="C46"/>
  <c r="D31"/>
  <c r="C34"/>
  <c r="C36"/>
  <c r="D36" s="1"/>
  <c r="C40"/>
  <c r="C53"/>
  <c r="C59"/>
  <c r="C64"/>
  <c r="D64" s="1"/>
  <c r="C74"/>
  <c r="C62"/>
  <c r="B72"/>
  <c r="B70"/>
  <c r="D70" s="1"/>
  <c r="B62"/>
  <c r="B46"/>
  <c r="C4"/>
  <c r="C16"/>
  <c r="C24" s="1"/>
  <c r="B74"/>
  <c r="D74" s="1"/>
  <c r="B64"/>
  <c r="B53"/>
  <c r="B36"/>
  <c r="D56"/>
  <c r="C72"/>
  <c r="D72"/>
  <c r="D9"/>
  <c r="D38"/>
  <c r="B34"/>
  <c r="D34" s="1"/>
  <c r="D30"/>
  <c r="D27"/>
  <c r="D73"/>
  <c r="D39"/>
  <c r="D62"/>
  <c r="D50"/>
  <c r="D23"/>
  <c r="D22"/>
  <c r="D20"/>
  <c r="D19"/>
  <c r="D18"/>
  <c r="D17"/>
  <c r="D15"/>
  <c r="D14"/>
  <c r="D13"/>
  <c r="D12"/>
  <c r="D11"/>
  <c r="D10"/>
  <c r="D8"/>
  <c r="D6"/>
  <c r="D5"/>
  <c r="D76"/>
  <c r="D75"/>
  <c r="D71"/>
  <c r="D69"/>
  <c r="D68"/>
  <c r="D67"/>
  <c r="D66"/>
  <c r="D65"/>
  <c r="D63"/>
  <c r="D61"/>
  <c r="D60"/>
  <c r="D58"/>
  <c r="D57"/>
  <c r="D55"/>
  <c r="D54"/>
  <c r="D48"/>
  <c r="D32"/>
  <c r="D29"/>
  <c r="D28"/>
  <c r="D45"/>
  <c r="D43"/>
  <c r="D42"/>
  <c r="D41"/>
  <c r="D37"/>
  <c r="D35"/>
  <c r="D33"/>
  <c r="D7"/>
  <c r="D40"/>
  <c r="D59"/>
  <c r="D53"/>
  <c r="D16"/>
  <c r="D24" l="1"/>
  <c r="C77"/>
  <c r="D77" s="1"/>
  <c r="B77"/>
</calcChain>
</file>

<file path=xl/sharedStrings.xml><?xml version="1.0" encoding="utf-8"?>
<sst xmlns="http://schemas.openxmlformats.org/spreadsheetml/2006/main" count="81" uniqueCount="81">
  <si>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</si>
  <si>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</si>
  <si>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</si>
  <si>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</si>
  <si>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</si>
  <si>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</si>
  <si>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</si>
  <si>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</si>
  <si>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</si>
  <si>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</si>
  <si>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</si>
  <si>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</si>
  <si>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</si>
  <si>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</si>
  <si>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</si>
  <si>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</si>
  <si>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</si>
  <si>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</si>
  <si>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</si>
  <si>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</si>
  <si>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</si>
  <si>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</si>
  <si>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</si>
  <si>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</si>
  <si>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</si>
  <si>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</si>
  <si>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</si>
  <si>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</si>
  <si>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</si>
  <si>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</si>
  <si>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</si>
  <si>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</si>
  <si>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</si>
  <si>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</si>
  <si>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</si>
  <si>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</si>
  <si>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</si>
  <si>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</si>
  <si>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</si>
  <si>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</si>
  <si>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</si>
  <si>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</si>
  <si>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</si>
  <si>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</si>
  <si>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</si>
  <si>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</si>
  <si>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</si>
  <si>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</si>
  <si>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</si>
  <si>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</si>
  <si>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</si>
  <si>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</si>
  <si>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</si>
  <si>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</si>
  <si>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</si>
  <si>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</si>
  <si>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</si>
  <si>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</si>
  <si>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</si>
  <si>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</si>
  <si>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</si>
  <si>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</si>
  <si>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</si>
  <si>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</si>
  <si>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</si>
  <si>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</si>
  <si>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</si>
  <si>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</si>
  <si>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</si>
  <si>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</si>
  <si>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</si>
  <si>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</si>
  <si>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 xml:space="preserve"> </t>
  </si>
  <si>
    <t>Дополнительное образование детей</t>
  </si>
  <si>
    <t>Жилищное хозяйство</t>
  </si>
  <si>
    <t>Обеспечение проведения выборов и референдумов</t>
  </si>
  <si>
    <t>Благоустройство</t>
  </si>
  <si>
    <t>Связь и информатика</t>
  </si>
  <si>
    <t>Охрана окружающей среды</t>
  </si>
  <si>
    <t>Охрана объектов растительного и животного мира и среды их обитания</t>
  </si>
  <si>
    <t>Сведения по состоянию на 01.10.2017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</si>
</sst>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9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54"/>
      </bottom>
      <diagonal/>
    </border>
    <border>
      <left/>
      <right style="medium">
        <color indexed="8"/>
      </right>
      <top style="medium">
        <color indexed="8"/>
      </top>
      <bottom style="medium">
        <color indexed="54"/>
      </bottom>
      <diagonal/>
    </border>
    <border>
      <left style="medium">
        <color indexed="8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54"/>
      </top>
      <bottom/>
      <diagonal/>
    </border>
    <border>
      <left/>
      <right/>
      <top style="medium">
        <color indexed="54"/>
      </top>
      <bottom/>
      <diagonal/>
    </border>
    <border>
      <left/>
      <right style="medium">
        <color indexed="8"/>
      </right>
      <top style="medium">
        <color indexed="5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4" fontId="0" fillId="0" borderId="0" xfId="0" applyNumberFormat="1" applyFill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center" wrapText="1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left" wrapText="1"/>
    </xf>
    <xf numFmtId="164" fontId="2" fillId="0" borderId="9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right" wrapText="1"/>
    </xf>
    <xf numFmtId="165" fontId="2" fillId="0" borderId="10" xfId="0" applyNumberFormat="1" applyFont="1" applyFill="1" applyBorder="1" applyAlignment="1">
      <alignment horizontal="center" wrapText="1"/>
    </xf>
    <xf numFmtId="49" fontId="3" fillId="0" borderId="11" xfId="0" applyNumberFormat="1" applyFont="1" applyFill="1" applyBorder="1" applyAlignment="1">
      <alignment horizontal="left" wrapText="1"/>
    </xf>
    <xf numFmtId="164" fontId="3" fillId="0" borderId="12" xfId="0" applyNumberFormat="1" applyFont="1" applyFill="1" applyBorder="1" applyAlignment="1">
      <alignment horizontal="center" wrapText="1"/>
    </xf>
    <xf numFmtId="164" fontId="3" fillId="0" borderId="11" xfId="0" applyNumberFormat="1" applyFont="1" applyFill="1" applyBorder="1" applyAlignment="1">
      <alignment horizontal="center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5" xfId="0" applyNumberFormat="1" applyFont="1" applyFill="1" applyBorder="1" applyAlignment="1">
      <alignment horizontal="righ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8" xfId="0" applyNumberFormat="1" applyFont="1" applyFill="1" applyBorder="1" applyAlignment="1">
      <alignment horizontal="center" wrapText="1"/>
    </xf>
    <xf numFmtId="164" fontId="2" fillId="0" borderId="14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164" fontId="3" fillId="0" borderId="12" xfId="0" applyNumberFormat="1" applyFont="1" applyFill="1" applyBorder="1"/>
    <xf numFmtId="164" fontId="3" fillId="0" borderId="11" xfId="0" applyNumberFormat="1" applyFont="1" applyFill="1" applyBorder="1"/>
    <xf numFmtId="0" fontId="6" fillId="0" borderId="0" xfId="0" applyFont="1" applyFill="1"/>
    <xf numFmtId="49" fontId="2" fillId="0" borderId="19" xfId="0" applyNumberFormat="1" applyFont="1" applyFill="1" applyBorder="1" applyAlignment="1">
      <alignment horizontal="left" wrapText="1"/>
    </xf>
    <xf numFmtId="164" fontId="3" fillId="0" borderId="20" xfId="0" applyNumberFormat="1" applyFont="1" applyFill="1" applyBorder="1" applyAlignment="1">
      <alignment horizontal="center" wrapText="1"/>
    </xf>
    <xf numFmtId="164" fontId="3" fillId="0" borderId="21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left" wrapText="1"/>
    </xf>
    <xf numFmtId="49" fontId="2" fillId="0" borderId="23" xfId="0" applyNumberFormat="1" applyFont="1" applyFill="1" applyBorder="1" applyAlignment="1">
      <alignment horizontal="left" wrapText="1"/>
    </xf>
    <xf numFmtId="164" fontId="2" fillId="0" borderId="7" xfId="0" applyNumberFormat="1" applyFont="1" applyFill="1" applyBorder="1" applyAlignment="1">
      <alignment horizontal="right"/>
    </xf>
    <xf numFmtId="164" fontId="2" fillId="0" borderId="24" xfId="0" applyNumberFormat="1" applyFont="1" applyFill="1" applyBorder="1" applyAlignment="1">
      <alignment horizontal="right" wrapText="1"/>
    </xf>
    <xf numFmtId="164" fontId="2" fillId="0" borderId="25" xfId="0" applyNumberFormat="1" applyFont="1" applyFill="1" applyBorder="1" applyAlignment="1">
      <alignment horizontal="right" wrapText="1"/>
    </xf>
    <xf numFmtId="164" fontId="2" fillId="0" borderId="16" xfId="0" applyNumberFormat="1" applyFont="1" applyFill="1" applyBorder="1" applyAlignment="1">
      <alignment horizontal="right"/>
    </xf>
    <xf numFmtId="49" fontId="2" fillId="0" borderId="26" xfId="0" applyNumberFormat="1" applyFont="1" applyFill="1" applyBorder="1" applyAlignment="1">
      <alignment horizontal="left" wrapText="1"/>
    </xf>
    <xf numFmtId="164" fontId="2" fillId="0" borderId="26" xfId="0" applyNumberFormat="1" applyFont="1" applyFill="1" applyBorder="1" applyAlignment="1">
      <alignment horizontal="right" wrapText="1"/>
    </xf>
    <xf numFmtId="164" fontId="2" fillId="0" borderId="26" xfId="0" applyNumberFormat="1" applyFont="1" applyFill="1" applyBorder="1" applyAlignment="1">
      <alignment horizontal="right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wrapText="1"/>
    </xf>
    <xf numFmtId="164" fontId="2" fillId="0" borderId="27" xfId="0" applyNumberFormat="1" applyFont="1" applyFill="1" applyBorder="1" applyAlignment="1">
      <alignment horizontal="right" wrapText="1"/>
    </xf>
    <xf numFmtId="164" fontId="2" fillId="0" borderId="27" xfId="0" applyNumberFormat="1" applyFont="1" applyFill="1" applyBorder="1" applyAlignment="1">
      <alignment horizontal="right"/>
    </xf>
    <xf numFmtId="165" fontId="2" fillId="0" borderId="27" xfId="0" applyNumberFormat="1" applyFont="1" applyFill="1" applyBorder="1" applyAlignment="1">
      <alignment horizontal="center" wrapText="1"/>
    </xf>
    <xf numFmtId="164" fontId="2" fillId="0" borderId="28" xfId="0" applyNumberFormat="1" applyFont="1" applyFill="1" applyBorder="1" applyAlignment="1">
      <alignment horizontal="right"/>
    </xf>
    <xf numFmtId="165" fontId="2" fillId="0" borderId="29" xfId="0" applyNumberFormat="1" applyFont="1" applyFill="1" applyBorder="1" applyAlignment="1">
      <alignment horizontal="center" wrapText="1"/>
    </xf>
    <xf numFmtId="49" fontId="3" fillId="0" borderId="30" xfId="0" applyNumberFormat="1" applyFont="1" applyFill="1" applyBorder="1" applyAlignment="1">
      <alignment horizontal="left" wrapText="1"/>
    </xf>
    <xf numFmtId="165" fontId="2" fillId="0" borderId="31" xfId="0" applyNumberFormat="1" applyFont="1" applyFill="1" applyBorder="1" applyAlignment="1">
      <alignment horizontal="center" wrapText="1"/>
    </xf>
    <xf numFmtId="49" fontId="2" fillId="0" borderId="31" xfId="0" applyNumberFormat="1" applyFont="1" applyFill="1" applyBorder="1" applyAlignment="1">
      <alignment horizontal="left" wrapText="1"/>
    </xf>
    <xf numFmtId="164" fontId="2" fillId="0" borderId="31" xfId="0" applyNumberFormat="1" applyFont="1" applyFill="1" applyBorder="1" applyAlignment="1">
      <alignment horizontal="right" wrapText="1"/>
    </xf>
    <xf numFmtId="164" fontId="2" fillId="0" borderId="31" xfId="0" applyNumberFormat="1" applyFont="1" applyFill="1" applyBorder="1" applyAlignment="1">
      <alignment horizontal="right"/>
    </xf>
    <xf numFmtId="164" fontId="3" fillId="0" borderId="30" xfId="0" applyNumberFormat="1" applyFont="1" applyFill="1" applyBorder="1" applyAlignment="1">
      <alignment horizontal="center" wrapText="1"/>
    </xf>
    <xf numFmtId="164" fontId="3" fillId="0" borderId="28" xfId="0" applyNumberFormat="1" applyFont="1" applyFill="1" applyBorder="1" applyAlignment="1">
      <alignment horizontal="center" wrapText="1"/>
    </xf>
    <xf numFmtId="0" fontId="2" fillId="0" borderId="32" xfId="0" applyFont="1" applyFill="1" applyBorder="1" applyAlignment="1">
      <alignment wrapText="1"/>
    </xf>
    <xf numFmtId="164" fontId="2" fillId="0" borderId="33" xfId="0" applyNumberFormat="1" applyFont="1" applyFill="1" applyBorder="1" applyAlignment="1">
      <alignment horizontal="center" wrapText="1"/>
    </xf>
    <xf numFmtId="0" fontId="2" fillId="0" borderId="33" xfId="0" applyFont="1" applyFill="1" applyBorder="1" applyAlignment="1">
      <alignment horizontal="center" wrapText="1"/>
    </xf>
    <xf numFmtId="165" fontId="2" fillId="0" borderId="33" xfId="0" applyNumberFormat="1" applyFont="1" applyFill="1" applyBorder="1" applyAlignment="1">
      <alignment horizontal="center" wrapText="1"/>
    </xf>
    <xf numFmtId="0" fontId="2" fillId="0" borderId="34" xfId="0" applyFont="1" applyFill="1" applyBorder="1" applyAlignment="1">
      <alignment wrapText="1"/>
    </xf>
    <xf numFmtId="164" fontId="2" fillId="2" borderId="35" xfId="0" applyNumberFormat="1" applyFont="1" applyFill="1" applyBorder="1" applyAlignment="1">
      <alignment horizontal="center" wrapText="1"/>
    </xf>
    <xf numFmtId="164" fontId="2" fillId="0" borderId="35" xfId="0" applyNumberFormat="1" applyFont="1" applyFill="1" applyBorder="1" applyAlignment="1">
      <alignment horizontal="center" wrapText="1"/>
    </xf>
    <xf numFmtId="165" fontId="2" fillId="0" borderId="35" xfId="0" applyNumberFormat="1" applyFont="1" applyFill="1" applyBorder="1" applyAlignment="1">
      <alignment horizontal="center" wrapText="1"/>
    </xf>
    <xf numFmtId="0" fontId="0" fillId="0" borderId="12" xfId="0" applyFill="1" applyBorder="1"/>
    <xf numFmtId="0" fontId="5" fillId="0" borderId="12" xfId="0" applyFont="1" applyFill="1" applyBorder="1"/>
    <xf numFmtId="0" fontId="3" fillId="0" borderId="36" xfId="0" applyFont="1" applyFill="1" applyBorder="1" applyAlignment="1">
      <alignment horizontal="center" wrapText="1"/>
    </xf>
    <xf numFmtId="0" fontId="3" fillId="0" borderId="37" xfId="0" applyFont="1" applyFill="1" applyBorder="1" applyAlignment="1">
      <alignment horizontal="center" wrapText="1"/>
    </xf>
    <xf numFmtId="0" fontId="3" fillId="0" borderId="38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9"/>
  <sheetViews>
    <sheetView tabSelected="1" topLeftCell="B19" zoomScale="115" zoomScaleNormal="100" workbookViewId="0">
      <selection activeCell="E24" sqref="E24:M26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4" customWidth="1"/>
    <col min="6" max="6" width="9.140625" style="4"/>
    <col min="7" max="7" width="7.7109375" style="4" customWidth="1"/>
    <col min="8" max="16384" width="9.140625" style="4"/>
  </cols>
  <sheetData>
    <row r="1" spans="1:5" ht="15.75" thickBot="1">
      <c r="A1" s="3" t="s">
        <v>80</v>
      </c>
    </row>
    <row r="2" spans="1:5" ht="48" thickBot="1">
      <c r="A2" s="5" t="s">
        <v>0</v>
      </c>
      <c r="B2" s="6" t="s">
        <v>31</v>
      </c>
      <c r="C2" s="6" t="s">
        <v>32</v>
      </c>
      <c r="D2" s="6" t="s">
        <v>1</v>
      </c>
    </row>
    <row r="3" spans="1:5" ht="16.5" thickBot="1">
      <c r="A3" s="80" t="s">
        <v>2</v>
      </c>
      <c r="B3" s="81"/>
      <c r="C3" s="81"/>
      <c r="D3" s="82"/>
    </row>
    <row r="4" spans="1:5" s="78" customFormat="1" ht="16.5" thickBot="1">
      <c r="A4" s="74" t="s">
        <v>3</v>
      </c>
      <c r="B4" s="76">
        <f>SUM(B5:B15)</f>
        <v>60866</v>
      </c>
      <c r="C4" s="76">
        <f>SUM(C5:C15)</f>
        <v>39805.999999999993</v>
      </c>
      <c r="D4" s="77">
        <f>C4/B4*100</f>
        <v>65.399401964972228</v>
      </c>
      <c r="E4" s="79"/>
    </row>
    <row r="5" spans="1:5" ht="16.5" thickBot="1">
      <c r="A5" s="7" t="s">
        <v>4</v>
      </c>
      <c r="B5" s="8">
        <v>29239</v>
      </c>
      <c r="C5" s="8">
        <v>17895.8</v>
      </c>
      <c r="D5" s="9">
        <f>C5/B5*100</f>
        <v>61.205239577276927</v>
      </c>
    </row>
    <row r="6" spans="1:5" ht="32.25" thickBot="1">
      <c r="A6" s="7" t="s">
        <v>5</v>
      </c>
      <c r="B6" s="8">
        <v>277.3</v>
      </c>
      <c r="C6" s="8">
        <v>184.2</v>
      </c>
      <c r="D6" s="9">
        <f>C6/B6*100</f>
        <v>66.426253155427332</v>
      </c>
    </row>
    <row r="7" spans="1:5" ht="16.5" thickBot="1">
      <c r="A7" s="7" t="s">
        <v>6</v>
      </c>
      <c r="B7" s="8">
        <v>7928.5</v>
      </c>
      <c r="C7" s="8">
        <v>5885.1</v>
      </c>
      <c r="D7" s="9">
        <f t="shared" ref="D7:D77" si="0">C7/B7*100</f>
        <v>74.227155199596396</v>
      </c>
    </row>
    <row r="8" spans="1:5" ht="16.5" thickBot="1">
      <c r="A8" s="7" t="s">
        <v>7</v>
      </c>
      <c r="B8" s="8">
        <v>2300</v>
      </c>
      <c r="C8" s="8">
        <v>1506.2</v>
      </c>
      <c r="D8" s="9">
        <f t="shared" si="0"/>
        <v>65.486956521739131</v>
      </c>
    </row>
    <row r="9" spans="1:5" ht="32.25" thickBot="1">
      <c r="A9" s="7" t="s">
        <v>71</v>
      </c>
      <c r="B9" s="8">
        <v>0.1</v>
      </c>
      <c r="C9" s="8">
        <v>0.1</v>
      </c>
      <c r="D9" s="9">
        <f t="shared" si="0"/>
        <v>100</v>
      </c>
    </row>
    <row r="10" spans="1:5" ht="32.25" thickBot="1">
      <c r="A10" s="7" t="s">
        <v>8</v>
      </c>
      <c r="B10" s="8">
        <v>11130.4</v>
      </c>
      <c r="C10" s="8">
        <v>8593.7000000000007</v>
      </c>
      <c r="D10" s="9">
        <f t="shared" si="0"/>
        <v>77.209264716452253</v>
      </c>
    </row>
    <row r="11" spans="1:5" ht="16.5" thickBot="1">
      <c r="A11" s="7" t="s">
        <v>9</v>
      </c>
      <c r="B11" s="8">
        <v>210</v>
      </c>
      <c r="C11" s="8">
        <v>144.69999999999999</v>
      </c>
      <c r="D11" s="9">
        <f t="shared" si="0"/>
        <v>68.904761904761898</v>
      </c>
    </row>
    <row r="12" spans="1:5" ht="32.25" thickBot="1">
      <c r="A12" s="7" t="s">
        <v>10</v>
      </c>
      <c r="B12" s="8">
        <v>6550.2</v>
      </c>
      <c r="C12" s="10">
        <v>2803.4</v>
      </c>
      <c r="D12" s="9">
        <f t="shared" si="0"/>
        <v>42.798693169674209</v>
      </c>
    </row>
    <row r="13" spans="1:5" ht="32.25" thickBot="1">
      <c r="A13" s="7" t="s">
        <v>11</v>
      </c>
      <c r="B13" s="8">
        <v>1660</v>
      </c>
      <c r="C13" s="9">
        <v>1345.4</v>
      </c>
      <c r="D13" s="9">
        <f t="shared" si="0"/>
        <v>81.048192771084331</v>
      </c>
    </row>
    <row r="14" spans="1:5" ht="16.5" thickBot="1">
      <c r="A14" s="7" t="s">
        <v>13</v>
      </c>
      <c r="B14" s="8">
        <v>1325</v>
      </c>
      <c r="C14" s="9">
        <v>1181.7</v>
      </c>
      <c r="D14" s="9">
        <f t="shared" si="0"/>
        <v>89.184905660377368</v>
      </c>
    </row>
    <row r="15" spans="1:5" ht="16.5" thickBot="1">
      <c r="A15" s="70" t="s">
        <v>12</v>
      </c>
      <c r="B15" s="71">
        <v>245.5</v>
      </c>
      <c r="C15" s="72">
        <v>265.7</v>
      </c>
      <c r="D15" s="73">
        <f t="shared" si="0"/>
        <v>108.22810590631364</v>
      </c>
    </row>
    <row r="16" spans="1:5" s="78" customFormat="1" ht="16.5" thickBot="1">
      <c r="A16" s="74" t="s">
        <v>14</v>
      </c>
      <c r="B16" s="75">
        <f>B17+B18+B19+B20+B21</f>
        <v>747084.1</v>
      </c>
      <c r="C16" s="76">
        <f>SUM(C17:C23)</f>
        <v>531351.30000000005</v>
      </c>
      <c r="D16" s="77">
        <f t="shared" si="0"/>
        <v>71.123358133307889</v>
      </c>
    </row>
    <row r="17" spans="1:11" ht="32.25" thickBot="1">
      <c r="A17" s="7" t="s">
        <v>15</v>
      </c>
      <c r="B17" s="14">
        <v>287574.7</v>
      </c>
      <c r="C17" s="8">
        <v>217444</v>
      </c>
      <c r="D17" s="9">
        <f t="shared" si="0"/>
        <v>75.613049409422999</v>
      </c>
      <c r="E17" s="11"/>
    </row>
    <row r="18" spans="1:11" ht="48" thickBot="1">
      <c r="A18" s="7" t="s">
        <v>16</v>
      </c>
      <c r="B18" s="14">
        <v>51780.9</v>
      </c>
      <c r="C18" s="8">
        <v>34761.599999999999</v>
      </c>
      <c r="D18" s="9">
        <f t="shared" si="0"/>
        <v>67.13208924526225</v>
      </c>
    </row>
    <row r="19" spans="1:11" ht="32.25" thickBot="1">
      <c r="A19" s="7" t="s">
        <v>17</v>
      </c>
      <c r="B19" s="14">
        <v>389723.4</v>
      </c>
      <c r="C19" s="8">
        <v>274492.5</v>
      </c>
      <c r="D19" s="9">
        <f t="shared" si="0"/>
        <v>70.432645306902273</v>
      </c>
    </row>
    <row r="20" spans="1:11" ht="16.5" thickBot="1">
      <c r="A20" s="7" t="s">
        <v>18</v>
      </c>
      <c r="B20" s="14">
        <v>9458.6</v>
      </c>
      <c r="C20" s="10">
        <v>8346.4</v>
      </c>
      <c r="D20" s="9">
        <f t="shared" si="0"/>
        <v>88.241388789038538</v>
      </c>
    </row>
    <row r="21" spans="1:11" ht="16.5" thickBot="1">
      <c r="A21" s="7" t="s">
        <v>70</v>
      </c>
      <c r="B21" s="14">
        <v>8546.5</v>
      </c>
      <c r="C21" s="10">
        <v>368.5</v>
      </c>
      <c r="D21" s="9">
        <f t="shared" si="0"/>
        <v>4.3117065465395195</v>
      </c>
    </row>
    <row r="22" spans="1:11" ht="63.75" thickBot="1">
      <c r="A22" s="7" t="s">
        <v>19</v>
      </c>
      <c r="B22" s="14">
        <v>367.8</v>
      </c>
      <c r="C22" s="9">
        <v>367.8</v>
      </c>
      <c r="D22" s="9">
        <f t="shared" si="0"/>
        <v>100</v>
      </c>
    </row>
    <row r="23" spans="1:11" ht="48" thickBot="1">
      <c r="A23" s="7" t="s">
        <v>20</v>
      </c>
      <c r="B23" s="14">
        <v>-4405.1000000000004</v>
      </c>
      <c r="C23" s="8">
        <v>-4429.5</v>
      </c>
      <c r="D23" s="9">
        <f t="shared" si="0"/>
        <v>100.55390343011507</v>
      </c>
    </row>
    <row r="24" spans="1:11" ht="16.5" thickBot="1">
      <c r="A24" s="12" t="s">
        <v>21</v>
      </c>
      <c r="B24" s="15">
        <f>B16+B22+B23+B4</f>
        <v>803912.8</v>
      </c>
      <c r="C24" s="13">
        <f>C4+C16</f>
        <v>571157.30000000005</v>
      </c>
      <c r="D24" s="9">
        <f t="shared" si="0"/>
        <v>71.047170787677473</v>
      </c>
      <c r="E24" s="11"/>
    </row>
    <row r="25" spans="1:11" ht="16.5" thickBot="1">
      <c r="A25" s="80" t="s">
        <v>69</v>
      </c>
      <c r="B25" s="81"/>
      <c r="C25" s="81"/>
      <c r="D25" s="82"/>
      <c r="E25" s="43"/>
      <c r="F25" s="43"/>
      <c r="G25" s="43"/>
      <c r="H25" s="43"/>
      <c r="I25" s="43"/>
      <c r="J25" s="43"/>
      <c r="K25" s="43"/>
    </row>
    <row r="26" spans="1:11" ht="16.5" thickBot="1">
      <c r="A26" s="25" t="s">
        <v>33</v>
      </c>
      <c r="B26" s="26">
        <f>B27+B28+B29+B30+B32+B33+B31</f>
        <v>47008.3</v>
      </c>
      <c r="C26" s="27">
        <f>C27+C28+C29+C30+C31+E2935+C33</f>
        <v>34664.300000000003</v>
      </c>
      <c r="D26" s="28">
        <f t="shared" si="0"/>
        <v>73.740807474424727</v>
      </c>
      <c r="E26" s="43"/>
      <c r="F26" s="43"/>
      <c r="G26" s="43"/>
      <c r="H26" s="43"/>
      <c r="I26" s="43"/>
      <c r="J26" s="43"/>
      <c r="K26" s="43"/>
    </row>
    <row r="27" spans="1:11" ht="47.25">
      <c r="A27" s="21" t="s">
        <v>34</v>
      </c>
      <c r="B27" s="22">
        <v>907.4</v>
      </c>
      <c r="C27" s="23">
        <v>741.8</v>
      </c>
      <c r="D27" s="24">
        <f t="shared" si="0"/>
        <v>81.75005510249062</v>
      </c>
      <c r="G27" s="4" t="s">
        <v>72</v>
      </c>
    </row>
    <row r="28" spans="1:11" ht="63">
      <c r="A28" s="16" t="s">
        <v>35</v>
      </c>
      <c r="B28" s="17">
        <v>1081.9000000000001</v>
      </c>
      <c r="C28" s="19">
        <v>779.2</v>
      </c>
      <c r="D28" s="18">
        <f t="shared" si="0"/>
        <v>72.021443756354557</v>
      </c>
    </row>
    <row r="29" spans="1:11" ht="63">
      <c r="A29" s="16" t="s">
        <v>36</v>
      </c>
      <c r="B29" s="17">
        <v>15791.8</v>
      </c>
      <c r="C29" s="19">
        <v>11342.7</v>
      </c>
      <c r="D29" s="18">
        <f t="shared" si="0"/>
        <v>71.826517559746208</v>
      </c>
    </row>
    <row r="30" spans="1:11" ht="47.25">
      <c r="A30" s="16" t="s">
        <v>37</v>
      </c>
      <c r="B30" s="17">
        <v>6933.7</v>
      </c>
      <c r="C30" s="19">
        <v>4887.3999999999996</v>
      </c>
      <c r="D30" s="18">
        <f t="shared" si="0"/>
        <v>70.4876184432554</v>
      </c>
    </row>
    <row r="31" spans="1:11" ht="15.75">
      <c r="A31" s="16" t="s">
        <v>75</v>
      </c>
      <c r="B31" s="17">
        <v>338.8</v>
      </c>
      <c r="C31" s="19">
        <v>338.8</v>
      </c>
      <c r="D31" s="18">
        <f t="shared" si="0"/>
        <v>100</v>
      </c>
    </row>
    <row r="32" spans="1:11" ht="15.75">
      <c r="A32" s="16" t="s">
        <v>38</v>
      </c>
      <c r="B32" s="17">
        <v>27.4</v>
      </c>
      <c r="C32" s="19"/>
      <c r="D32" s="18">
        <f t="shared" si="0"/>
        <v>0</v>
      </c>
    </row>
    <row r="33" spans="1:4" ht="16.5" thickBot="1">
      <c r="A33" s="29" t="s">
        <v>39</v>
      </c>
      <c r="B33" s="30">
        <v>21927.3</v>
      </c>
      <c r="C33" s="31">
        <v>16574.400000000001</v>
      </c>
      <c r="D33" s="32">
        <f t="shared" si="0"/>
        <v>75.587965686609849</v>
      </c>
    </row>
    <row r="34" spans="1:4" ht="16.5" thickBot="1">
      <c r="A34" s="25" t="s">
        <v>22</v>
      </c>
      <c r="B34" s="26">
        <f>B35</f>
        <v>1046.9000000000001</v>
      </c>
      <c r="C34" s="27">
        <f>C35</f>
        <v>699.9</v>
      </c>
      <c r="D34" s="28">
        <f t="shared" si="0"/>
        <v>66.854522877065619</v>
      </c>
    </row>
    <row r="35" spans="1:4" ht="16.5" thickBot="1">
      <c r="A35" s="33" t="s">
        <v>40</v>
      </c>
      <c r="B35" s="1">
        <v>1046.9000000000001</v>
      </c>
      <c r="C35" s="34">
        <v>699.9</v>
      </c>
      <c r="D35" s="35">
        <f t="shared" si="0"/>
        <v>66.854522877065619</v>
      </c>
    </row>
    <row r="36" spans="1:4" ht="32.25" thickBot="1">
      <c r="A36" s="25" t="s">
        <v>23</v>
      </c>
      <c r="B36" s="26">
        <f>B37+B38+B39</f>
        <v>3536.9</v>
      </c>
      <c r="C36" s="27">
        <f>C37+C38+C39</f>
        <v>2185.9</v>
      </c>
      <c r="D36" s="28">
        <f t="shared" si="0"/>
        <v>61.802708586615395</v>
      </c>
    </row>
    <row r="37" spans="1:4" ht="47.25">
      <c r="A37" s="21" t="s">
        <v>41</v>
      </c>
      <c r="B37" s="22">
        <v>2907.8</v>
      </c>
      <c r="C37" s="23">
        <v>1631.8</v>
      </c>
      <c r="D37" s="24">
        <f t="shared" si="0"/>
        <v>56.118027374647497</v>
      </c>
    </row>
    <row r="38" spans="1:4" ht="15.75">
      <c r="A38" s="16" t="s">
        <v>68</v>
      </c>
      <c r="B38" s="17">
        <v>554.1</v>
      </c>
      <c r="C38" s="19">
        <v>554.1</v>
      </c>
      <c r="D38" s="18">
        <f t="shared" si="0"/>
        <v>100</v>
      </c>
    </row>
    <row r="39" spans="1:4" ht="33" customHeight="1" thickBot="1">
      <c r="A39" s="29" t="s">
        <v>65</v>
      </c>
      <c r="B39" s="30">
        <v>75</v>
      </c>
      <c r="C39" s="31">
        <v>0</v>
      </c>
      <c r="D39" s="32">
        <f t="shared" si="0"/>
        <v>0</v>
      </c>
    </row>
    <row r="40" spans="1:4" ht="16.5" thickBot="1">
      <c r="A40" s="25" t="s">
        <v>24</v>
      </c>
      <c r="B40" s="26">
        <f>B41+B42+B43+B45+B44</f>
        <v>42437.799999999996</v>
      </c>
      <c r="C40" s="27">
        <f>C41+C42+C43+C45</f>
        <v>32039.899999999998</v>
      </c>
      <c r="D40" s="28">
        <f t="shared" si="0"/>
        <v>75.498494266903563</v>
      </c>
    </row>
    <row r="41" spans="1:4" ht="15.75">
      <c r="A41" s="21" t="s">
        <v>42</v>
      </c>
      <c r="B41" s="22">
        <v>5033.1000000000004</v>
      </c>
      <c r="C41" s="23">
        <v>3236.2</v>
      </c>
      <c r="D41" s="24">
        <f t="shared" si="0"/>
        <v>64.298344956388704</v>
      </c>
    </row>
    <row r="42" spans="1:4" ht="15.75">
      <c r="A42" s="16" t="s">
        <v>43</v>
      </c>
      <c r="B42" s="17">
        <v>16709</v>
      </c>
      <c r="C42" s="19">
        <v>11677.9</v>
      </c>
      <c r="D42" s="18">
        <f t="shared" si="0"/>
        <v>69.889879705547912</v>
      </c>
    </row>
    <row r="43" spans="1:4" ht="15.75">
      <c r="A43" s="16" t="s">
        <v>44</v>
      </c>
      <c r="B43" s="17">
        <v>19842.8</v>
      </c>
      <c r="C43" s="19">
        <v>17125.8</v>
      </c>
      <c r="D43" s="18">
        <f t="shared" si="0"/>
        <v>86.307375975164788</v>
      </c>
    </row>
    <row r="44" spans="1:4" ht="15.75">
      <c r="A44" s="29" t="s">
        <v>77</v>
      </c>
      <c r="B44" s="30">
        <v>562.9</v>
      </c>
      <c r="C44" s="31">
        <v>0</v>
      </c>
      <c r="D44" s="32">
        <f t="shared" si="0"/>
        <v>0</v>
      </c>
    </row>
    <row r="45" spans="1:4" ht="16.5" thickBot="1">
      <c r="A45" s="29" t="s">
        <v>45</v>
      </c>
      <c r="B45" s="30">
        <v>290</v>
      </c>
      <c r="C45" s="31">
        <v>0</v>
      </c>
      <c r="D45" s="32">
        <f t="shared" si="0"/>
        <v>0</v>
      </c>
    </row>
    <row r="46" spans="1:4" ht="16.5" thickBot="1">
      <c r="A46" s="25" t="s">
        <v>25</v>
      </c>
      <c r="B46" s="45">
        <f>B48+B50+B47+B49</f>
        <v>20489.5</v>
      </c>
      <c r="C46" s="46">
        <f>C48+C50+C47+C49</f>
        <v>16436.2</v>
      </c>
      <c r="D46" s="28">
        <v>0</v>
      </c>
    </row>
    <row r="47" spans="1:4" ht="15.75">
      <c r="A47" s="44" t="s">
        <v>74</v>
      </c>
      <c r="B47" s="50">
        <v>18.600000000000001</v>
      </c>
      <c r="C47" s="51">
        <v>8.1999999999999993</v>
      </c>
      <c r="D47" s="35"/>
    </row>
    <row r="48" spans="1:4" ht="15.75">
      <c r="A48" s="47" t="s">
        <v>46</v>
      </c>
      <c r="B48" s="19">
        <v>6776.4</v>
      </c>
      <c r="C48" s="49">
        <v>4760.7</v>
      </c>
      <c r="D48" s="18">
        <f t="shared" si="0"/>
        <v>70.25411723038782</v>
      </c>
    </row>
    <row r="49" spans="1:4" ht="15.75">
      <c r="A49" s="48" t="s">
        <v>76</v>
      </c>
      <c r="B49" s="31">
        <v>970</v>
      </c>
      <c r="C49" s="52">
        <v>320</v>
      </c>
      <c r="D49" s="32"/>
    </row>
    <row r="50" spans="1:4" ht="32.25" thickBot="1">
      <c r="A50" s="57" t="s">
        <v>64</v>
      </c>
      <c r="B50" s="58">
        <v>12724.5</v>
      </c>
      <c r="C50" s="59">
        <v>11347.3</v>
      </c>
      <c r="D50" s="60">
        <f t="shared" si="0"/>
        <v>89.176784942433883</v>
      </c>
    </row>
    <row r="51" spans="1:4" ht="16.5" thickBot="1">
      <c r="A51" s="25" t="s">
        <v>78</v>
      </c>
      <c r="B51" s="68">
        <v>1177.3</v>
      </c>
      <c r="C51" s="61">
        <v>0</v>
      </c>
      <c r="D51" s="62">
        <f t="shared" si="0"/>
        <v>0</v>
      </c>
    </row>
    <row r="52" spans="1:4" ht="32.25" thickBot="1">
      <c r="A52" s="65" t="s">
        <v>79</v>
      </c>
      <c r="B52" s="66">
        <v>1177.3</v>
      </c>
      <c r="C52" s="67">
        <v>0</v>
      </c>
      <c r="D52" s="64">
        <f t="shared" si="0"/>
        <v>0</v>
      </c>
    </row>
    <row r="53" spans="1:4" ht="16.5" thickBot="1">
      <c r="A53" s="63" t="s">
        <v>26</v>
      </c>
      <c r="B53" s="69">
        <f>B54+B55+B56+B57+B58</f>
        <v>478573.7</v>
      </c>
      <c r="C53" s="69">
        <f>C54+C55+C57+C58+C56</f>
        <v>326752.5</v>
      </c>
      <c r="D53" s="62">
        <f t="shared" si="0"/>
        <v>68.276317733297915</v>
      </c>
    </row>
    <row r="54" spans="1:4" ht="15.75">
      <c r="A54" s="21" t="s">
        <v>47</v>
      </c>
      <c r="B54" s="22">
        <v>95131.6</v>
      </c>
      <c r="C54" s="37">
        <v>59112.3</v>
      </c>
      <c r="D54" s="24">
        <f t="shared" si="0"/>
        <v>62.13739703736718</v>
      </c>
    </row>
    <row r="55" spans="1:4" ht="15.75">
      <c r="A55" s="16" t="s">
        <v>48</v>
      </c>
      <c r="B55" s="17">
        <v>334968</v>
      </c>
      <c r="C55" s="20">
        <v>231052.9</v>
      </c>
      <c r="D55" s="18">
        <f t="shared" si="0"/>
        <v>68.977603830813678</v>
      </c>
    </row>
    <row r="56" spans="1:4" ht="15.75">
      <c r="A56" s="16" t="s">
        <v>73</v>
      </c>
      <c r="B56" s="17">
        <v>24962.400000000001</v>
      </c>
      <c r="C56" s="20">
        <v>18520.099999999999</v>
      </c>
      <c r="D56" s="18">
        <f t="shared" si="0"/>
        <v>74.191984745056544</v>
      </c>
    </row>
    <row r="57" spans="1:4" ht="15.75">
      <c r="A57" s="53" t="s">
        <v>49</v>
      </c>
      <c r="B57" s="54">
        <v>5114.8</v>
      </c>
      <c r="C57" s="55">
        <v>4081.5</v>
      </c>
      <c r="D57" s="56">
        <f t="shared" si="0"/>
        <v>79.797841557832172</v>
      </c>
    </row>
    <row r="58" spans="1:4" ht="16.5" thickBot="1">
      <c r="A58" s="57" t="s">
        <v>50</v>
      </c>
      <c r="B58" s="58">
        <v>18396.900000000001</v>
      </c>
      <c r="C58" s="59">
        <v>13985.7</v>
      </c>
      <c r="D58" s="60">
        <f t="shared" si="0"/>
        <v>76.022047192733552</v>
      </c>
    </row>
    <row r="59" spans="1:4" ht="16.5" thickBot="1">
      <c r="A59" s="25" t="s">
        <v>27</v>
      </c>
      <c r="B59" s="26">
        <f>B60+B61</f>
        <v>67406.899999999994</v>
      </c>
      <c r="C59" s="27">
        <f>C60+C61</f>
        <v>43936.9</v>
      </c>
      <c r="D59" s="28">
        <f t="shared" si="0"/>
        <v>65.181606037364133</v>
      </c>
    </row>
    <row r="60" spans="1:4" ht="15.75">
      <c r="A60" s="21" t="s">
        <v>51</v>
      </c>
      <c r="B60" s="22">
        <v>65781</v>
      </c>
      <c r="C60" s="37">
        <v>43039</v>
      </c>
      <c r="D60" s="24">
        <f t="shared" si="0"/>
        <v>65.427707088673031</v>
      </c>
    </row>
    <row r="61" spans="1:4" ht="16.5" thickBot="1">
      <c r="A61" s="29" t="s">
        <v>52</v>
      </c>
      <c r="B61" s="30">
        <v>1625.9</v>
      </c>
      <c r="C61" s="36">
        <v>897.9</v>
      </c>
      <c r="D61" s="32">
        <f t="shared" si="0"/>
        <v>55.224798573097978</v>
      </c>
    </row>
    <row r="62" spans="1:4" ht="16.5" thickBot="1">
      <c r="A62" s="25" t="s">
        <v>28</v>
      </c>
      <c r="B62" s="26">
        <f>B63</f>
        <v>67.2</v>
      </c>
      <c r="C62" s="27">
        <f>C63</f>
        <v>67.2</v>
      </c>
      <c r="D62" s="28">
        <f t="shared" si="0"/>
        <v>100</v>
      </c>
    </row>
    <row r="63" spans="1:4" ht="16.5" thickBot="1">
      <c r="A63" s="33" t="s">
        <v>53</v>
      </c>
      <c r="B63" s="1">
        <v>67.2</v>
      </c>
      <c r="C63" s="38">
        <v>67.2</v>
      </c>
      <c r="D63" s="35">
        <f t="shared" si="0"/>
        <v>100</v>
      </c>
    </row>
    <row r="64" spans="1:4" ht="16.5" thickBot="1">
      <c r="A64" s="25" t="s">
        <v>29</v>
      </c>
      <c r="B64" s="26">
        <f>B65+B66+B67+B68+B69</f>
        <v>65929.900000000009</v>
      </c>
      <c r="C64" s="27">
        <f>C65+C66+C67+C68+C69</f>
        <v>36681</v>
      </c>
      <c r="D64" s="28">
        <f t="shared" si="0"/>
        <v>55.636365291013632</v>
      </c>
    </row>
    <row r="65" spans="1:4" ht="15.75">
      <c r="A65" s="21" t="s">
        <v>54</v>
      </c>
      <c r="B65" s="22">
        <v>500</v>
      </c>
      <c r="C65" s="37">
        <v>447.3</v>
      </c>
      <c r="D65" s="24">
        <f t="shared" si="0"/>
        <v>89.460000000000008</v>
      </c>
    </row>
    <row r="66" spans="1:4" ht="15.75">
      <c r="A66" s="16" t="s">
        <v>55</v>
      </c>
      <c r="B66" s="17">
        <v>25502.5</v>
      </c>
      <c r="C66" s="20">
        <v>17044</v>
      </c>
      <c r="D66" s="18">
        <f t="shared" si="0"/>
        <v>66.832663464366235</v>
      </c>
    </row>
    <row r="67" spans="1:4" ht="15.75">
      <c r="A67" s="16" t="s">
        <v>56</v>
      </c>
      <c r="B67" s="17">
        <v>22799.8</v>
      </c>
      <c r="C67" s="20">
        <v>10676</v>
      </c>
      <c r="D67" s="18">
        <f t="shared" si="0"/>
        <v>46.824972148878501</v>
      </c>
    </row>
    <row r="68" spans="1:4" ht="15.75">
      <c r="A68" s="16" t="s">
        <v>57</v>
      </c>
      <c r="B68" s="17">
        <v>9887</v>
      </c>
      <c r="C68" s="20">
        <v>3681.9</v>
      </c>
      <c r="D68" s="18">
        <f t="shared" si="0"/>
        <v>37.239809851319919</v>
      </c>
    </row>
    <row r="69" spans="1:4" ht="16.5" thickBot="1">
      <c r="A69" s="29" t="s">
        <v>58</v>
      </c>
      <c r="B69" s="30">
        <v>7240.6</v>
      </c>
      <c r="C69" s="36">
        <v>4831.8</v>
      </c>
      <c r="D69" s="32">
        <f t="shared" si="0"/>
        <v>66.732038781316461</v>
      </c>
    </row>
    <row r="70" spans="1:4" ht="16.5" thickBot="1">
      <c r="A70" s="25" t="s">
        <v>30</v>
      </c>
      <c r="B70" s="26">
        <f>B71</f>
        <v>3706.9</v>
      </c>
      <c r="C70" s="27">
        <f>C71</f>
        <v>452.2</v>
      </c>
      <c r="D70" s="28">
        <f t="shared" si="0"/>
        <v>12.198872373141977</v>
      </c>
    </row>
    <row r="71" spans="1:4" ht="16.5" thickBot="1">
      <c r="A71" s="33" t="s">
        <v>59</v>
      </c>
      <c r="B71" s="1">
        <v>3706.9</v>
      </c>
      <c r="C71" s="38">
        <v>452.2</v>
      </c>
      <c r="D71" s="35">
        <f t="shared" si="0"/>
        <v>12.198872373141977</v>
      </c>
    </row>
    <row r="72" spans="1:4" ht="28.5" customHeight="1" thickBot="1">
      <c r="A72" s="25" t="s">
        <v>66</v>
      </c>
      <c r="B72" s="39">
        <f>B73</f>
        <v>1.1000000000000001</v>
      </c>
      <c r="C72" s="40">
        <f>C73</f>
        <v>1.1000000000000001</v>
      </c>
      <c r="D72" s="28">
        <f t="shared" si="0"/>
        <v>100</v>
      </c>
    </row>
    <row r="73" spans="1:4" ht="30" customHeight="1" thickBot="1">
      <c r="A73" s="33" t="s">
        <v>67</v>
      </c>
      <c r="B73" s="1">
        <v>1.1000000000000001</v>
      </c>
      <c r="C73" s="38">
        <v>1.1000000000000001</v>
      </c>
      <c r="D73" s="35">
        <f t="shared" si="0"/>
        <v>100</v>
      </c>
    </row>
    <row r="74" spans="1:4" ht="48" thickBot="1">
      <c r="A74" s="25" t="s">
        <v>60</v>
      </c>
      <c r="B74" s="26">
        <f>B75+B76</f>
        <v>79944.299999999988</v>
      </c>
      <c r="C74" s="27">
        <f>C75+C76</f>
        <v>58997.100000000006</v>
      </c>
      <c r="D74" s="28">
        <f t="shared" si="0"/>
        <v>73.797756688094111</v>
      </c>
    </row>
    <row r="75" spans="1:4" ht="47.25">
      <c r="A75" s="21" t="s">
        <v>61</v>
      </c>
      <c r="B75" s="22">
        <v>45134.7</v>
      </c>
      <c r="C75" s="37">
        <v>33329.300000000003</v>
      </c>
      <c r="D75" s="24">
        <f t="shared" si="0"/>
        <v>73.844071191345023</v>
      </c>
    </row>
    <row r="76" spans="1:4" ht="16.5" thickBot="1">
      <c r="A76" s="29" t="s">
        <v>62</v>
      </c>
      <c r="B76" s="30">
        <v>34809.599999999999</v>
      </c>
      <c r="C76" s="36">
        <v>25667.8</v>
      </c>
      <c r="D76" s="32">
        <f t="shared" si="0"/>
        <v>73.737704541275974</v>
      </c>
    </row>
    <row r="77" spans="1:4" ht="16.5" thickBot="1">
      <c r="A77" s="25" t="s">
        <v>63</v>
      </c>
      <c r="B77" s="41">
        <f>B26+B34+B36+B40+B46+B53+B59+B62+B64+B70+B74+B72+B51</f>
        <v>811326.70000000007</v>
      </c>
      <c r="C77" s="42">
        <f>C26+C34+C36+C40+C46+C53+C59+C62+C64+C70+C74+C72</f>
        <v>552914.20000000007</v>
      </c>
      <c r="D77" s="28">
        <f t="shared" si="0"/>
        <v>68.149390375048668</v>
      </c>
    </row>
    <row r="78" spans="1:4" ht="15.75">
      <c r="B78" s="1"/>
      <c r="C78" s="2"/>
    </row>
    <row r="79" spans="1:4">
      <c r="B79" s="11"/>
      <c r="C79" s="11"/>
    </row>
  </sheetData>
  <mergeCells count="2">
    <mergeCell ref="A3:D3"/>
    <mergeCell ref="A25:D25"/>
  </mergeCells>
  <phoneticPr fontId="4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2017-03-14T06:20:23Z</cp:lastPrinted>
  <dcterms:created xsi:type="dcterms:W3CDTF">2015-03-17T06:24:35Z</dcterms:created>
  <dcterms:modified xsi:type="dcterms:W3CDTF">2017-12-01T01:46:09Z</dcterms:modified>
</cp:coreProperties>
</file>