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62" i="1"/>
  <c r="B28"/>
  <c r="B36"/>
  <c r="B38"/>
  <c r="B42"/>
  <c r="B48"/>
  <c r="B53"/>
  <c r="B56"/>
  <c r="B65"/>
  <c r="B67"/>
  <c r="B72"/>
  <c r="B75"/>
  <c r="B77"/>
  <c r="C38"/>
  <c r="D39"/>
  <c r="C53"/>
  <c r="D55"/>
  <c r="D54"/>
  <c r="C67"/>
  <c r="C42"/>
  <c r="C28"/>
  <c r="D32"/>
  <c r="B16" l="1"/>
  <c r="D21" l="1"/>
  <c r="D22"/>
  <c r="C72"/>
  <c r="B4"/>
  <c r="C36"/>
  <c r="C48"/>
  <c r="C56"/>
  <c r="C62"/>
  <c r="C75"/>
  <c r="C77"/>
  <c r="C4"/>
  <c r="C16"/>
  <c r="C65"/>
  <c r="D46"/>
  <c r="D23"/>
  <c r="D59"/>
  <c r="D33"/>
  <c r="D29"/>
  <c r="D76"/>
  <c r="D41"/>
  <c r="D52"/>
  <c r="D25"/>
  <c r="D24"/>
  <c r="D20"/>
  <c r="D19"/>
  <c r="D18"/>
  <c r="D17"/>
  <c r="D15"/>
  <c r="D14"/>
  <c r="D13"/>
  <c r="D12"/>
  <c r="D11"/>
  <c r="D10"/>
  <c r="D8"/>
  <c r="D6"/>
  <c r="D5"/>
  <c r="D79"/>
  <c r="D78"/>
  <c r="D74"/>
  <c r="D71"/>
  <c r="D70"/>
  <c r="D69"/>
  <c r="D68"/>
  <c r="D66"/>
  <c r="D64"/>
  <c r="D63"/>
  <c r="D61"/>
  <c r="D60"/>
  <c r="D58"/>
  <c r="D57"/>
  <c r="D50"/>
  <c r="D34"/>
  <c r="D31"/>
  <c r="D30"/>
  <c r="D47"/>
  <c r="D45"/>
  <c r="D44"/>
  <c r="D43"/>
  <c r="D40"/>
  <c r="D37"/>
  <c r="D35"/>
  <c r="D7"/>
  <c r="B80" l="1"/>
  <c r="C80"/>
  <c r="D65"/>
  <c r="B26"/>
  <c r="D38"/>
  <c r="D36"/>
  <c r="C26"/>
  <c r="D4"/>
  <c r="D75"/>
  <c r="D77"/>
  <c r="D72"/>
  <c r="D67"/>
  <c r="D62"/>
  <c r="D56"/>
  <c r="D42"/>
  <c r="D28"/>
  <c r="D16"/>
  <c r="B82" l="1"/>
  <c r="D80"/>
  <c r="D26"/>
</calcChain>
</file>

<file path=xl/sharedStrings.xml><?xml version="1.0" encoding="utf-8"?>
<sst xmlns="http://schemas.openxmlformats.org/spreadsheetml/2006/main" count="86" uniqueCount="85">
  <si>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</si>
  <si>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</si>
  <si>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</si>
  <si>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</si>
  <si>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</si>
  <si>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</si>
  <si>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</si>
  <si>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</si>
  <si>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</si>
  <si>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</si>
  <si>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</si>
  <si>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</si>
  <si>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</si>
  <si>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</si>
  <si>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</si>
  <si>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</si>
  <si>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</si>
  <si>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</si>
  <si>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</si>
  <si>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</si>
  <si>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</si>
  <si>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</si>
  <si>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</si>
  <si>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</si>
  <si>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</si>
  <si>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</si>
  <si>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</si>
  <si>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</si>
  <si>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</si>
  <si>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</si>
  <si>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</si>
  <si>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</si>
  <si>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</si>
  <si>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</si>
  <si>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</si>
  <si>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</si>
  <si>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</si>
  <si>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</si>
  <si>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</si>
  <si>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</si>
  <si>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</si>
  <si>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</si>
  <si>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</si>
  <si>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</si>
  <si>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</si>
  <si>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</si>
  <si>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</si>
  <si>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</si>
  <si>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</si>
  <si>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</si>
  <si>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</si>
  <si>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</si>
  <si>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</si>
  <si>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</si>
  <si>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</si>
  <si>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</si>
  <si>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</si>
  <si>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</si>
  <si>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</si>
  <si>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</si>
  <si>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</si>
  <si>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</si>
  <si>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</si>
  <si>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</si>
  <si>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</si>
  <si>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</si>
  <si>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</si>
  <si>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</si>
  <si>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</si>
  <si>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</si>
  <si>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</si>
  <si>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</si>
  <si>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</si>
  <si>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</si>
  <si>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</si>
  <si>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</si>
  <si>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</si>
  <si>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</si>
  <si>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</si>
  <si>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</si>
  <si>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</si>
  <si>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</si>
  <si>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</si>
  <si>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по состоянию на 01.05.2021</t>
  </si>
  <si>
    <t>план на 01.05.2021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</si>
</sst>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tabSelected="1" topLeftCell="A12" zoomScaleNormal="100" workbookViewId="0">
      <selection activeCell="F18" sqref="F18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83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105905.3</v>
      </c>
      <c r="C4" s="63">
        <f>SUM(C5:C15)</f>
        <v>39707.700000000004</v>
      </c>
      <c r="D4" s="64">
        <f>C4/B4*100</f>
        <v>37.493590972312056</v>
      </c>
      <c r="E4" s="52"/>
    </row>
    <row r="5" spans="1:5" ht="16.5" thickBot="1">
      <c r="A5" s="58" t="s">
        <v>4</v>
      </c>
      <c r="B5" s="5">
        <v>47676</v>
      </c>
      <c r="C5" s="5">
        <v>14037.9</v>
      </c>
      <c r="D5" s="59">
        <f>C5/B5*100</f>
        <v>29.444374528064433</v>
      </c>
    </row>
    <row r="6" spans="1:5" ht="32.25" thickBot="1">
      <c r="A6" s="58" t="s">
        <v>5</v>
      </c>
      <c r="B6" s="5">
        <v>317.5</v>
      </c>
      <c r="C6" s="5">
        <v>97.9</v>
      </c>
      <c r="D6" s="59">
        <f>C6/B6*100</f>
        <v>30.834645669291337</v>
      </c>
      <c r="E6" s="51" t="s">
        <v>78</v>
      </c>
    </row>
    <row r="7" spans="1:5" ht="16.5" thickBot="1">
      <c r="A7" s="58" t="s">
        <v>6</v>
      </c>
      <c r="B7" s="5">
        <v>23911</v>
      </c>
      <c r="C7" s="5">
        <v>14563.3</v>
      </c>
      <c r="D7" s="59">
        <f t="shared" ref="D7:D80" si="0">C7/B7*100</f>
        <v>60.906277445527159</v>
      </c>
    </row>
    <row r="8" spans="1:5" ht="16.5" thickBot="1">
      <c r="A8" s="58" t="s">
        <v>7</v>
      </c>
      <c r="B8" s="5">
        <v>2880</v>
      </c>
      <c r="C8" s="5">
        <v>801.3</v>
      </c>
      <c r="D8" s="59">
        <f t="shared" si="0"/>
        <v>27.822916666666664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3901.6</v>
      </c>
      <c r="D10" s="59">
        <f t="shared" si="0"/>
        <v>36.936476379816341</v>
      </c>
    </row>
    <row r="11" spans="1:5" ht="16.5" thickBot="1">
      <c r="A11" s="58" t="s">
        <v>9</v>
      </c>
      <c r="B11" s="5">
        <v>210</v>
      </c>
      <c r="C11" s="5">
        <v>144.30000000000001</v>
      </c>
      <c r="D11" s="59">
        <f t="shared" si="0"/>
        <v>68.714285714285722</v>
      </c>
    </row>
    <row r="12" spans="1:5" ht="32.25" thickBot="1">
      <c r="A12" s="58" t="s">
        <v>10</v>
      </c>
      <c r="B12" s="5">
        <v>19587.8</v>
      </c>
      <c r="C12" s="7">
        <v>5848.5</v>
      </c>
      <c r="D12" s="59">
        <f t="shared" si="0"/>
        <v>29.85787071544533</v>
      </c>
    </row>
    <row r="13" spans="1:5" ht="32.25" thickBot="1">
      <c r="A13" s="58" t="s">
        <v>11</v>
      </c>
      <c r="B13" s="5">
        <v>360</v>
      </c>
      <c r="C13" s="6">
        <v>59.4</v>
      </c>
      <c r="D13" s="59">
        <f t="shared" si="0"/>
        <v>16.5</v>
      </c>
    </row>
    <row r="14" spans="1:5" ht="16.5" thickBot="1">
      <c r="A14" s="58" t="s">
        <v>13</v>
      </c>
      <c r="B14" s="5">
        <v>400</v>
      </c>
      <c r="C14" s="6">
        <v>202.2</v>
      </c>
      <c r="D14" s="59">
        <f t="shared" si="0"/>
        <v>50.55</v>
      </c>
    </row>
    <row r="15" spans="1:5" ht="16.5" thickBot="1">
      <c r="A15" s="60" t="s">
        <v>12</v>
      </c>
      <c r="B15" s="35"/>
      <c r="C15" s="71">
        <v>51.3</v>
      </c>
      <c r="D15" s="28" t="e">
        <f t="shared" si="0"/>
        <v>#DIV/0!</v>
      </c>
    </row>
    <row r="16" spans="1:5" ht="16.5" thickBot="1">
      <c r="A16" s="62" t="s">
        <v>14</v>
      </c>
      <c r="B16" s="63">
        <f>B17+B18+B19+B20+B22+B23+B24+B25+B21</f>
        <v>974331.5</v>
      </c>
      <c r="C16" s="63">
        <f>SUM(C17:C25)</f>
        <v>298819.40000000008</v>
      </c>
      <c r="D16" s="64">
        <f t="shared" si="0"/>
        <v>30.669171632036949</v>
      </c>
    </row>
    <row r="17" spans="1:11" ht="32.25" thickBot="1">
      <c r="A17" s="58" t="s">
        <v>15</v>
      </c>
      <c r="B17" s="5">
        <v>424762.2</v>
      </c>
      <c r="C17" s="5">
        <v>143215</v>
      </c>
      <c r="D17" s="59">
        <f t="shared" si="0"/>
        <v>33.716512439195391</v>
      </c>
      <c r="E17" s="53"/>
    </row>
    <row r="18" spans="1:11" ht="48" thickBot="1">
      <c r="A18" s="58" t="s">
        <v>16</v>
      </c>
      <c r="B18" s="5">
        <v>73696</v>
      </c>
      <c r="C18" s="5">
        <v>6016.6</v>
      </c>
      <c r="D18" s="59">
        <f t="shared" si="0"/>
        <v>8.1640794615718626</v>
      </c>
    </row>
    <row r="19" spans="1:11" ht="32.25" thickBot="1">
      <c r="A19" s="58" t="s">
        <v>17</v>
      </c>
      <c r="B19" s="5">
        <v>431392.8</v>
      </c>
      <c r="C19" s="5">
        <v>143794.20000000001</v>
      </c>
      <c r="D19" s="59">
        <f t="shared" si="0"/>
        <v>33.33254518851497</v>
      </c>
    </row>
    <row r="20" spans="1:11" ht="16.5" thickBot="1">
      <c r="A20" s="58" t="s">
        <v>18</v>
      </c>
      <c r="B20" s="5">
        <v>47658.7</v>
      </c>
      <c r="C20" s="5">
        <v>8954.9</v>
      </c>
      <c r="D20" s="59">
        <f t="shared" si="0"/>
        <v>18.789643863554819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0</v>
      </c>
      <c r="C23" s="6"/>
      <c r="D23" s="59" t="e">
        <f t="shared" si="0"/>
        <v>#DIV/0!</v>
      </c>
    </row>
    <row r="24" spans="1:11" ht="63.75" thickBot="1">
      <c r="A24" s="58" t="s">
        <v>19</v>
      </c>
      <c r="B24" s="5">
        <v>483.5</v>
      </c>
      <c r="C24" s="6">
        <v>547.70000000000005</v>
      </c>
      <c r="D24" s="59">
        <f t="shared" si="0"/>
        <v>113.27817993795244</v>
      </c>
    </row>
    <row r="25" spans="1:11" ht="48" thickBot="1">
      <c r="A25" s="58" t="s">
        <v>20</v>
      </c>
      <c r="B25" s="77">
        <v>-3661.7</v>
      </c>
      <c r="C25" s="77">
        <v>-3709</v>
      </c>
      <c r="D25" s="59">
        <f t="shared" si="0"/>
        <v>101.29174973373023</v>
      </c>
      <c r="E25" s="53"/>
    </row>
    <row r="26" spans="1:11" ht="16.5" thickBot="1">
      <c r="A26" s="61" t="s">
        <v>21</v>
      </c>
      <c r="B26" s="74">
        <f>B4+B16</f>
        <v>1080236.8</v>
      </c>
      <c r="C26" s="75">
        <f>C4+C16</f>
        <v>338527.10000000009</v>
      </c>
      <c r="D26" s="59">
        <f t="shared" si="0"/>
        <v>31.338230654612033</v>
      </c>
      <c r="E26" s="53" t="s">
        <v>84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97968.8</v>
      </c>
      <c r="C28" s="33">
        <f>C29+C30+C31+C32+C33+C34+C35</f>
        <v>29564.400000000001</v>
      </c>
      <c r="D28" s="43">
        <f t="shared" si="0"/>
        <v>30.177362588905854</v>
      </c>
      <c r="E28" s="53" t="s">
        <v>84</v>
      </c>
      <c r="F28" s="54"/>
      <c r="G28" s="54"/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628.1</v>
      </c>
      <c r="D29" s="48">
        <f t="shared" si="0"/>
        <v>32.886538562228388</v>
      </c>
    </row>
    <row r="30" spans="1:11" ht="63">
      <c r="A30" s="66" t="s">
        <v>35</v>
      </c>
      <c r="B30" s="12">
        <v>3047.3</v>
      </c>
      <c r="C30" s="10">
        <v>910.6</v>
      </c>
      <c r="D30" s="48">
        <f t="shared" si="0"/>
        <v>29.882190791848522</v>
      </c>
    </row>
    <row r="31" spans="1:11" ht="63">
      <c r="A31" s="66" t="s">
        <v>36</v>
      </c>
      <c r="B31" s="12">
        <v>25934.2</v>
      </c>
      <c r="C31" s="10">
        <v>8869.4</v>
      </c>
      <c r="D31" s="48">
        <f t="shared" si="0"/>
        <v>34.199628290057142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3533.7</v>
      </c>
      <c r="D33" s="48">
        <f t="shared" si="0"/>
        <v>32.109366481299745</v>
      </c>
    </row>
    <row r="34" spans="1:4" ht="15.75">
      <c r="A34" s="66" t="s">
        <v>38</v>
      </c>
      <c r="B34" s="12">
        <v>2000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54059.3</v>
      </c>
      <c r="C35" s="23">
        <v>15622.6</v>
      </c>
      <c r="D35" s="44">
        <f t="shared" si="0"/>
        <v>28.899005351530633</v>
      </c>
    </row>
    <row r="36" spans="1:4" ht="16.5" thickBot="1">
      <c r="A36" s="18" t="s">
        <v>22</v>
      </c>
      <c r="B36" s="19">
        <f>B37</f>
        <v>1319.9</v>
      </c>
      <c r="C36" s="20">
        <f>C37</f>
        <v>369.9</v>
      </c>
      <c r="D36" s="21">
        <f t="shared" si="0"/>
        <v>28.024850367452075</v>
      </c>
    </row>
    <row r="37" spans="1:4" ht="16.5" thickBot="1">
      <c r="A37" s="26" t="s">
        <v>40</v>
      </c>
      <c r="B37" s="1">
        <v>1319.9</v>
      </c>
      <c r="C37" s="27">
        <v>369.9</v>
      </c>
      <c r="D37" s="28">
        <f t="shared" si="0"/>
        <v>28.024850367452075</v>
      </c>
    </row>
    <row r="38" spans="1:4" ht="32.25" thickBot="1">
      <c r="A38" s="18" t="s">
        <v>23</v>
      </c>
      <c r="B38" s="19">
        <f>B39+B40+B41</f>
        <v>6355.9</v>
      </c>
      <c r="C38" s="20">
        <f>C39+C40+C41</f>
        <v>1454</v>
      </c>
      <c r="D38" s="87">
        <f t="shared" si="0"/>
        <v>22.876382573671709</v>
      </c>
    </row>
    <row r="39" spans="1:4" ht="15.75">
      <c r="A39" s="66" t="s">
        <v>81</v>
      </c>
      <c r="B39" s="91">
        <v>4385</v>
      </c>
      <c r="C39" s="86">
        <v>1140.4000000000001</v>
      </c>
      <c r="D39" s="90">
        <f t="shared" si="0"/>
        <v>26.006841505131128</v>
      </c>
    </row>
    <row r="40" spans="1:4" ht="47.25">
      <c r="A40" s="85" t="s">
        <v>82</v>
      </c>
      <c r="B40" s="12">
        <v>1657.4</v>
      </c>
      <c r="C40" s="88"/>
      <c r="D40" s="90">
        <f t="shared" si="0"/>
        <v>0</v>
      </c>
    </row>
    <row r="41" spans="1:4" ht="33" customHeight="1" thickBot="1">
      <c r="A41" s="67" t="s">
        <v>63</v>
      </c>
      <c r="B41" s="41">
        <v>313.5</v>
      </c>
      <c r="C41" s="89">
        <v>313.60000000000002</v>
      </c>
      <c r="D41" s="44">
        <f t="shared" si="0"/>
        <v>100.03189792663478</v>
      </c>
    </row>
    <row r="42" spans="1:4" ht="16.5" thickBot="1">
      <c r="A42" s="18" t="s">
        <v>24</v>
      </c>
      <c r="B42" s="19">
        <f>B43+B44+B45+B47+B46</f>
        <v>67157.7</v>
      </c>
      <c r="C42" s="72">
        <f>C43+C44+C45+C47+C46</f>
        <v>9820.4</v>
      </c>
      <c r="D42" s="21">
        <f t="shared" si="0"/>
        <v>14.622895066388516</v>
      </c>
    </row>
    <row r="43" spans="1:4" ht="15.75">
      <c r="A43" s="14" t="s">
        <v>41</v>
      </c>
      <c r="B43" s="15">
        <v>3809.8</v>
      </c>
      <c r="C43" s="16">
        <v>1224</v>
      </c>
      <c r="D43" s="17">
        <f t="shared" si="0"/>
        <v>32.127670743871064</v>
      </c>
    </row>
    <row r="44" spans="1:4" ht="15.75">
      <c r="A44" s="9" t="s">
        <v>42</v>
      </c>
      <c r="B44" s="10">
        <v>24317.200000000001</v>
      </c>
      <c r="C44" s="12">
        <v>6016.4</v>
      </c>
      <c r="D44" s="11">
        <f t="shared" si="0"/>
        <v>24.741335351109502</v>
      </c>
    </row>
    <row r="45" spans="1:4" ht="15.75">
      <c r="A45" s="9" t="s">
        <v>43</v>
      </c>
      <c r="B45" s="10">
        <v>37863.199999999997</v>
      </c>
      <c r="C45" s="12">
        <v>2580</v>
      </c>
      <c r="D45" s="11">
        <f t="shared" si="0"/>
        <v>6.8140040989668069</v>
      </c>
    </row>
    <row r="46" spans="1:4" ht="15.75">
      <c r="A46" s="22" t="s">
        <v>72</v>
      </c>
      <c r="B46" s="23">
        <v>1067.5</v>
      </c>
      <c r="C46" s="24"/>
      <c r="D46" s="25">
        <f t="shared" si="0"/>
        <v>0</v>
      </c>
    </row>
    <row r="47" spans="1:4" ht="16.5" thickBot="1">
      <c r="A47" s="22" t="s">
        <v>44</v>
      </c>
      <c r="B47" s="23">
        <v>100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17715.3</v>
      </c>
      <c r="C48" s="33">
        <f>C50+C52+C49+C51</f>
        <v>3747.2999999999997</v>
      </c>
      <c r="D48" s="21">
        <v>0</v>
      </c>
    </row>
    <row r="49" spans="1:4" ht="15.75">
      <c r="A49" s="45" t="s">
        <v>70</v>
      </c>
      <c r="B49" s="49">
        <v>36</v>
      </c>
      <c r="C49" s="34">
        <v>1.6</v>
      </c>
      <c r="D49" s="43"/>
    </row>
    <row r="50" spans="1:4" ht="15.75">
      <c r="A50" s="9" t="s">
        <v>45</v>
      </c>
      <c r="B50" s="10">
        <v>12852.5</v>
      </c>
      <c r="C50" s="13">
        <v>2933.1</v>
      </c>
      <c r="D50" s="48">
        <f t="shared" si="0"/>
        <v>22.821241003695778</v>
      </c>
    </row>
    <row r="51" spans="1:4" ht="15.75">
      <c r="A51" s="22" t="s">
        <v>71</v>
      </c>
      <c r="B51" s="23">
        <v>4826.8</v>
      </c>
      <c r="C51" s="29">
        <v>812.6</v>
      </c>
      <c r="D51" s="50"/>
    </row>
    <row r="52" spans="1:4" ht="32.25" thickBot="1">
      <c r="A52" s="22" t="s">
        <v>62</v>
      </c>
      <c r="B52" s="23"/>
      <c r="C52" s="29"/>
      <c r="D52" s="50" t="e">
        <f t="shared" si="0"/>
        <v>#DIV/0!</v>
      </c>
    </row>
    <row r="53" spans="1:4" ht="16.5" thickBot="1">
      <c r="A53" s="69" t="s">
        <v>77</v>
      </c>
      <c r="B53" s="33">
        <f>B54+B55</f>
        <v>297.8</v>
      </c>
      <c r="C53" s="33">
        <f>C54+C55</f>
        <v>0</v>
      </c>
      <c r="D53" s="43"/>
    </row>
    <row r="54" spans="1:4" ht="32.25" thickBot="1">
      <c r="A54" s="78" t="s">
        <v>79</v>
      </c>
      <c r="B54" s="34">
        <v>297.8</v>
      </c>
      <c r="C54" s="46"/>
      <c r="D54" s="84">
        <f t="shared" si="0"/>
        <v>0</v>
      </c>
    </row>
    <row r="55" spans="1:4" ht="18.75" customHeight="1" thickBot="1">
      <c r="A55" s="80" t="s">
        <v>80</v>
      </c>
      <c r="B55" s="41"/>
      <c r="C55" s="42"/>
      <c r="D55" s="84" t="e">
        <f t="shared" si="0"/>
        <v>#DIV/0!</v>
      </c>
    </row>
    <row r="56" spans="1:4" ht="16.5" thickBot="1">
      <c r="A56" s="83" t="s">
        <v>26</v>
      </c>
      <c r="B56" s="81">
        <f>B57+B58+B59+B60+B61</f>
        <v>632213.29999999993</v>
      </c>
      <c r="C56" s="82">
        <f>C57+C58+C60+C61+C59</f>
        <v>177075.7</v>
      </c>
      <c r="D56" s="79">
        <f t="shared" si="0"/>
        <v>28.00885397380916</v>
      </c>
    </row>
    <row r="57" spans="1:4" ht="15.75">
      <c r="A57" s="14" t="s">
        <v>46</v>
      </c>
      <c r="B57" s="15">
        <v>123901</v>
      </c>
      <c r="C57" s="46">
        <v>34977.9</v>
      </c>
      <c r="D57" s="47">
        <f t="shared" si="0"/>
        <v>28.23052275607138</v>
      </c>
    </row>
    <row r="58" spans="1:4" ht="15.75">
      <c r="A58" s="9" t="s">
        <v>47</v>
      </c>
      <c r="B58" s="10">
        <v>435047.4</v>
      </c>
      <c r="C58" s="13">
        <v>118972.1</v>
      </c>
      <c r="D58" s="48">
        <f t="shared" si="0"/>
        <v>27.34692817380359</v>
      </c>
    </row>
    <row r="59" spans="1:4" ht="15.75">
      <c r="A59" s="9" t="s">
        <v>69</v>
      </c>
      <c r="B59" s="10">
        <v>40003.599999999999</v>
      </c>
      <c r="C59" s="13">
        <v>12725.2</v>
      </c>
      <c r="D59" s="48">
        <f t="shared" si="0"/>
        <v>31.810137087662117</v>
      </c>
    </row>
    <row r="60" spans="1:4" ht="15.75">
      <c r="A60" s="9" t="s">
        <v>48</v>
      </c>
      <c r="B60" s="10">
        <v>7161.7</v>
      </c>
      <c r="C60" s="13">
        <v>1073.5999999999999</v>
      </c>
      <c r="D60" s="48">
        <f t="shared" si="0"/>
        <v>14.990854126813465</v>
      </c>
    </row>
    <row r="61" spans="1:4" ht="16.5" thickBot="1">
      <c r="A61" s="40" t="s">
        <v>49</v>
      </c>
      <c r="B61" s="23">
        <v>26099.599999999999</v>
      </c>
      <c r="C61" s="42">
        <v>9326.9</v>
      </c>
      <c r="D61" s="44">
        <f t="shared" si="0"/>
        <v>35.735796717191072</v>
      </c>
    </row>
    <row r="62" spans="1:4" ht="16.5" thickBot="1">
      <c r="A62" s="18" t="s">
        <v>27</v>
      </c>
      <c r="B62" s="19">
        <f>B63+B64</f>
        <v>82954.3</v>
      </c>
      <c r="C62" s="72">
        <f>C63+C64</f>
        <v>25820.7</v>
      </c>
      <c r="D62" s="21">
        <f t="shared" si="0"/>
        <v>31.126415387749638</v>
      </c>
    </row>
    <row r="63" spans="1:4" ht="15.75">
      <c r="A63" s="14" t="s">
        <v>50</v>
      </c>
      <c r="B63" s="15">
        <v>81711.8</v>
      </c>
      <c r="C63" s="30">
        <v>25452.400000000001</v>
      </c>
      <c r="D63" s="17">
        <f t="shared" si="0"/>
        <v>31.148989497232961</v>
      </c>
    </row>
    <row r="64" spans="1:4" ht="16.5" thickBot="1">
      <c r="A64" s="22" t="s">
        <v>51</v>
      </c>
      <c r="B64" s="23">
        <v>1242.5</v>
      </c>
      <c r="C64" s="29">
        <v>368.3</v>
      </c>
      <c r="D64" s="25">
        <f t="shared" si="0"/>
        <v>29.641851106639837</v>
      </c>
    </row>
    <row r="65" spans="1:4" ht="16.5" thickBot="1">
      <c r="A65" s="18" t="s">
        <v>28</v>
      </c>
      <c r="B65" s="19">
        <f>B66</f>
        <v>50.8</v>
      </c>
      <c r="C65" s="20">
        <f>C66</f>
        <v>0</v>
      </c>
      <c r="D65" s="21">
        <f t="shared" si="0"/>
        <v>0</v>
      </c>
    </row>
    <row r="66" spans="1:4" ht="16.5" thickBot="1">
      <c r="A66" s="26" t="s">
        <v>52</v>
      </c>
      <c r="B66" s="1">
        <v>50.8</v>
      </c>
      <c r="C66" s="31"/>
      <c r="D66" s="28">
        <f t="shared" si="0"/>
        <v>0</v>
      </c>
    </row>
    <row r="67" spans="1:4" ht="16.5" thickBot="1">
      <c r="A67" s="18" t="s">
        <v>29</v>
      </c>
      <c r="B67" s="19">
        <f>B68+B69+B70+B71</f>
        <v>33717.599999999999</v>
      </c>
      <c r="C67" s="20">
        <f>C68+C69+C70+C71</f>
        <v>10157.800000000001</v>
      </c>
      <c r="D67" s="21">
        <f t="shared" si="0"/>
        <v>30.126106247182484</v>
      </c>
    </row>
    <row r="68" spans="1:4" ht="15.75">
      <c r="A68" s="14" t="s">
        <v>53</v>
      </c>
      <c r="B68" s="15">
        <v>1830</v>
      </c>
      <c r="C68" s="30">
        <v>630.5</v>
      </c>
      <c r="D68" s="17">
        <f t="shared" si="0"/>
        <v>34.453551912568308</v>
      </c>
    </row>
    <row r="69" spans="1:4" ht="15.75">
      <c r="A69" s="9" t="s">
        <v>54</v>
      </c>
      <c r="B69" s="10">
        <v>26403.4</v>
      </c>
      <c r="C69" s="13">
        <v>8746.1</v>
      </c>
      <c r="D69" s="11">
        <f t="shared" si="0"/>
        <v>33.124900580985781</v>
      </c>
    </row>
    <row r="70" spans="1:4" ht="15.75">
      <c r="A70" s="9" t="s">
        <v>55</v>
      </c>
      <c r="B70" s="10">
        <v>4749.5</v>
      </c>
      <c r="C70" s="13">
        <v>539.70000000000005</v>
      </c>
      <c r="D70" s="11">
        <f t="shared" si="0"/>
        <v>11.363301400147385</v>
      </c>
    </row>
    <row r="71" spans="1:4" ht="16.5" thickBot="1">
      <c r="A71" s="22" t="s">
        <v>56</v>
      </c>
      <c r="B71" s="23">
        <v>734.7</v>
      </c>
      <c r="C71" s="29">
        <v>241.5</v>
      </c>
      <c r="D71" s="25">
        <f t="shared" si="0"/>
        <v>32.870559412004894</v>
      </c>
    </row>
    <row r="72" spans="1:4" ht="16.5" thickBot="1">
      <c r="A72" s="18" t="s">
        <v>30</v>
      </c>
      <c r="B72" s="20">
        <f>B73+B74</f>
        <v>20711.900000000001</v>
      </c>
      <c r="C72" s="20">
        <f>C74+C73</f>
        <v>5181.5</v>
      </c>
      <c r="D72" s="21">
        <f t="shared" si="0"/>
        <v>25.01701920152183</v>
      </c>
    </row>
    <row r="73" spans="1:4" ht="15.75">
      <c r="A73" s="45" t="s">
        <v>74</v>
      </c>
      <c r="B73" s="70">
        <v>11311.9</v>
      </c>
      <c r="C73" s="70">
        <v>3684.2</v>
      </c>
      <c r="D73" s="43"/>
    </row>
    <row r="74" spans="1:4" ht="16.5" thickBot="1">
      <c r="A74" s="40" t="s">
        <v>57</v>
      </c>
      <c r="B74" s="41">
        <v>9400</v>
      </c>
      <c r="C74" s="42">
        <v>1497.3</v>
      </c>
      <c r="D74" s="44">
        <f t="shared" si="0"/>
        <v>15.928723404255319</v>
      </c>
    </row>
    <row r="75" spans="1:4" ht="28.5" customHeight="1" thickBot="1">
      <c r="A75" s="36" t="s">
        <v>64</v>
      </c>
      <c r="B75" s="37">
        <f>B76</f>
        <v>4</v>
      </c>
      <c r="C75" s="38">
        <f>C76</f>
        <v>0.4</v>
      </c>
      <c r="D75" s="39">
        <f t="shared" si="0"/>
        <v>10</v>
      </c>
    </row>
    <row r="76" spans="1:4" ht="30" customHeight="1" thickBot="1">
      <c r="A76" s="26" t="s">
        <v>65</v>
      </c>
      <c r="B76" s="1">
        <v>4</v>
      </c>
      <c r="C76" s="31">
        <v>0.4</v>
      </c>
      <c r="D76" s="28">
        <f t="shared" si="0"/>
        <v>10</v>
      </c>
    </row>
    <row r="77" spans="1:4" ht="48" thickBot="1">
      <c r="A77" s="18" t="s">
        <v>58</v>
      </c>
      <c r="B77" s="19">
        <f>B78+B79</f>
        <v>124653.2</v>
      </c>
      <c r="C77" s="20">
        <f>C78+C79</f>
        <v>44175.4</v>
      </c>
      <c r="D77" s="21">
        <f t="shared" si="0"/>
        <v>35.43864096549467</v>
      </c>
    </row>
    <row r="78" spans="1:4" ht="47.25">
      <c r="A78" s="14" t="s">
        <v>59</v>
      </c>
      <c r="B78" s="15">
        <v>87765.2</v>
      </c>
      <c r="C78" s="30">
        <v>31985.200000000001</v>
      </c>
      <c r="D78" s="17">
        <f t="shared" si="0"/>
        <v>36.444057553563376</v>
      </c>
    </row>
    <row r="79" spans="1:4" ht="16.5" thickBot="1">
      <c r="A79" s="22" t="s">
        <v>60</v>
      </c>
      <c r="B79" s="23">
        <v>36888</v>
      </c>
      <c r="C79" s="29">
        <v>12190.2</v>
      </c>
      <c r="D79" s="25">
        <f t="shared" si="0"/>
        <v>33.046519193233578</v>
      </c>
    </row>
    <row r="80" spans="1:4" ht="16.5" thickBot="1">
      <c r="A80" s="18" t="s">
        <v>61</v>
      </c>
      <c r="B80" s="73">
        <f>B77+B75+B72+B67+B65+B62+B56+B53+B48+B42+B36+B38+B28</f>
        <v>1085120.5</v>
      </c>
      <c r="C80" s="76">
        <f>C28+C36+C38+C42+C48+C56+C62+C65+C67+C72+C77+C75+C53</f>
        <v>307367.50000000006</v>
      </c>
      <c r="D80" s="21">
        <f t="shared" si="0"/>
        <v>28.325655998573435</v>
      </c>
    </row>
    <row r="81" spans="2:3" ht="15.75">
      <c r="B81" s="1"/>
      <c r="C81" s="2"/>
    </row>
    <row r="82" spans="2:3">
      <c r="B82" s="8">
        <f>B26-B80</f>
        <v>-4883.6999999999534</v>
      </c>
      <c r="C82" s="8"/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2020-12-10T04:49:33Z</cp:lastPrinted>
  <dcterms:created xsi:type="dcterms:W3CDTF">2015-03-17T06:24:35Z</dcterms:created>
  <dcterms:modified xsi:type="dcterms:W3CDTF">2021-05-17T05:40:04Z</dcterms:modified>
</cp:coreProperties>
</file>