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57" i="1"/>
  <c r="B78"/>
  <c r="B54"/>
  <c r="B49"/>
  <c r="B42"/>
  <c r="B38"/>
  <c r="B36"/>
  <c r="B28"/>
  <c r="B16"/>
  <c r="B26" s="1"/>
  <c r="B73"/>
  <c r="B63"/>
  <c r="C36"/>
  <c r="B66"/>
  <c r="B68"/>
  <c r="B76"/>
  <c r="C38"/>
  <c r="D39"/>
  <c r="C54"/>
  <c r="D56"/>
  <c r="D55"/>
  <c r="C68"/>
  <c r="C42"/>
  <c r="C28"/>
  <c r="D32"/>
  <c r="B81" l="1"/>
  <c r="D21"/>
  <c r="D22"/>
  <c r="C73"/>
  <c r="B4"/>
  <c r="C49"/>
  <c r="C57"/>
  <c r="C63"/>
  <c r="C76"/>
  <c r="C78"/>
  <c r="C4"/>
  <c r="C16"/>
  <c r="C66"/>
  <c r="D47"/>
  <c r="D23"/>
  <c r="D60"/>
  <c r="D33"/>
  <c r="D29"/>
  <c r="D77"/>
  <c r="D41"/>
  <c r="D53"/>
  <c r="D25"/>
  <c r="D24"/>
  <c r="D20"/>
  <c r="D19"/>
  <c r="D18"/>
  <c r="D17"/>
  <c r="D15"/>
  <c r="D14"/>
  <c r="D13"/>
  <c r="D12"/>
  <c r="D11"/>
  <c r="D10"/>
  <c r="D8"/>
  <c r="D6"/>
  <c r="D5"/>
  <c r="D80"/>
  <c r="D79"/>
  <c r="D75"/>
  <c r="D72"/>
  <c r="D71"/>
  <c r="D70"/>
  <c r="D69"/>
  <c r="D67"/>
  <c r="D65"/>
  <c r="D64"/>
  <c r="D62"/>
  <c r="D61"/>
  <c r="D59"/>
  <c r="D58"/>
  <c r="D51"/>
  <c r="D34"/>
  <c r="D31"/>
  <c r="D30"/>
  <c r="D48"/>
  <c r="D46"/>
  <c r="D45"/>
  <c r="D43"/>
  <c r="D40"/>
  <c r="D37"/>
  <c r="D35"/>
  <c r="D7"/>
  <c r="C81" l="1"/>
  <c r="D66"/>
  <c r="D38"/>
  <c r="D36"/>
  <c r="C26"/>
  <c r="D4"/>
  <c r="D76"/>
  <c r="D78"/>
  <c r="D73"/>
  <c r="D68"/>
  <c r="D63"/>
  <c r="D57"/>
  <c r="D42"/>
  <c r="D28"/>
  <c r="D16"/>
  <c r="C83" l="1"/>
  <c r="B83"/>
  <c r="D81"/>
  <c r="D26"/>
</calcChain>
</file>

<file path=xl/sharedStrings.xml><?xml version="1.0" encoding="utf-8"?>
<sst xmlns="http://schemas.openxmlformats.org/spreadsheetml/2006/main" count="90" uniqueCount="88">
  <si>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</si>
  <si>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</si>
  <si>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</si>
  <si>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</si>
  <si>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</si>
  <si>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</si>
  <si>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</si>
  <si>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</si>
  <si>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</si>
  <si>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</si>
  <si>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</si>
  <si>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</si>
  <si>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</si>
  <si>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</si>
  <si>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</si>
  <si>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</si>
  <si>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</si>
  <si>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</si>
  <si>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</si>
  <si>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</si>
  <si>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</si>
  <si>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</si>
  <si>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</si>
  <si>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</si>
  <si>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</si>
  <si>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</si>
  <si>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</si>
  <si>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</si>
  <si>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</si>
  <si>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</si>
  <si>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</si>
  <si>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</si>
  <si>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</si>
  <si>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</si>
  <si>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</si>
  <si>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</si>
  <si>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</si>
  <si>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</si>
  <si>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</si>
  <si>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</si>
  <si>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</si>
  <si>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</si>
  <si>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</si>
  <si>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</si>
  <si>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</si>
  <si>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</si>
  <si>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</si>
  <si>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</si>
  <si>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</si>
  <si>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</si>
  <si>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</si>
  <si>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</si>
  <si>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</si>
  <si>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</si>
  <si>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</si>
  <si>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</si>
  <si>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</si>
  <si>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</si>
  <si>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</si>
  <si>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</si>
  <si>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</si>
  <si>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</si>
  <si>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</si>
  <si>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</si>
  <si>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</si>
  <si>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</si>
  <si>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</si>
  <si>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</si>
  <si>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</si>
  <si>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</si>
  <si>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</si>
  <si>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</si>
  <si>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</si>
  <si>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</si>
  <si>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</si>
  <si>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</si>
  <si>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</si>
  <si>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</si>
  <si>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 xml:space="preserve"> 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</si>
  <si>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</si>
  <si>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</si>
  <si>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</si>
  <si>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</si>
  <si>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</t>
  </si>
  <si>
    <t>Водное хозяйство</t>
  </si>
  <si>
    <t>Сведения по состоянию на 01.09.2021</t>
  </si>
  <si>
    <t>испол.на 01.09.2021</t>
  </si>
  <si>
    <t>план на 01.09.2021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</si>
</sst>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4" fontId="2" fillId="0" borderId="19" xfId="0" applyNumberFormat="1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left" wrapText="1"/>
    </xf>
    <xf numFmtId="164" fontId="3" fillId="0" borderId="23" xfId="0" applyNumberFormat="1" applyFont="1" applyFill="1" applyBorder="1" applyAlignment="1">
      <alignment horizontal="right" wrapText="1"/>
    </xf>
    <xf numFmtId="164" fontId="3" fillId="0" borderId="22" xfId="0" applyNumberFormat="1" applyFont="1" applyFill="1" applyBorder="1" applyAlignment="1">
      <alignment horizontal="right" wrapText="1"/>
    </xf>
    <xf numFmtId="165" fontId="2" fillId="0" borderId="24" xfId="0" applyNumberFormat="1" applyFont="1" applyFill="1" applyBorder="1" applyAlignment="1">
      <alignment horizontal="center" wrapText="1"/>
    </xf>
    <xf numFmtId="49" fontId="2" fillId="0" borderId="25" xfId="0" applyNumberFormat="1" applyFont="1" applyFill="1" applyBorder="1" applyAlignment="1">
      <alignment horizontal="lef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6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28" xfId="0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wrapText="1"/>
    </xf>
    <xf numFmtId="165" fontId="2" fillId="0" borderId="34" xfId="0" applyNumberFormat="1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0" fontId="3" fillId="0" borderId="33" xfId="0" applyFon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164" fontId="3" fillId="0" borderId="21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6" xfId="0" applyNumberFormat="1" applyFont="1" applyFill="1" applyBorder="1" applyAlignment="1">
      <alignment horizontal="left" wrapText="1"/>
    </xf>
    <xf numFmtId="49" fontId="2" fillId="0" borderId="37" xfId="0" applyNumberFormat="1" applyFont="1" applyFill="1" applyBorder="1" applyAlignment="1">
      <alignment horizontal="left" wrapText="1"/>
    </xf>
    <xf numFmtId="49" fontId="2" fillId="0" borderId="38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3" fillId="3" borderId="9" xfId="0" applyNumberFormat="1" applyFont="1" applyFill="1" applyBorder="1"/>
    <xf numFmtId="164" fontId="3" fillId="3" borderId="1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 wrapText="1"/>
    </xf>
    <xf numFmtId="164" fontId="3" fillId="4" borderId="8" xfId="0" applyNumberFormat="1" applyFont="1" applyFill="1" applyBorder="1"/>
    <xf numFmtId="164" fontId="7" fillId="0" borderId="1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left" wrapText="1"/>
    </xf>
    <xf numFmtId="165" fontId="2" fillId="0" borderId="40" xfId="0" applyNumberFormat="1" applyFont="1" applyFill="1" applyBorder="1" applyAlignment="1">
      <alignment horizontal="center" wrapText="1"/>
    </xf>
    <xf numFmtId="49" fontId="2" fillId="0" borderId="41" xfId="0" applyNumberFormat="1" applyFont="1" applyFill="1" applyBorder="1" applyAlignment="1">
      <alignment horizontal="left" wrapText="1"/>
    </xf>
    <xf numFmtId="164" fontId="3" fillId="0" borderId="22" xfId="0" applyNumberFormat="1" applyFont="1" applyFill="1" applyBorder="1" applyAlignment="1">
      <alignment horizontal="center" wrapText="1"/>
    </xf>
    <xf numFmtId="164" fontId="3" fillId="2" borderId="39" xfId="0" applyNumberFormat="1" applyFont="1" applyFill="1" applyBorder="1" applyAlignment="1">
      <alignment horizontal="center" wrapText="1"/>
    </xf>
    <xf numFmtId="49" fontId="3" fillId="0" borderId="42" xfId="0" applyNumberFormat="1" applyFont="1" applyFill="1" applyBorder="1" applyAlignment="1">
      <alignment horizontal="left" wrapText="1"/>
    </xf>
    <xf numFmtId="165" fontId="2" fillId="0" borderId="43" xfId="0" applyNumberFormat="1" applyFont="1" applyFill="1" applyBorder="1" applyAlignment="1">
      <alignment horizontal="center" wrapText="1"/>
    </xf>
    <xf numFmtId="49" fontId="2" fillId="0" borderId="44" xfId="0" applyNumberFormat="1" applyFont="1" applyFill="1" applyBorder="1" applyAlignment="1">
      <alignment horizontal="left" wrapText="1"/>
    </xf>
    <xf numFmtId="164" fontId="2" fillId="0" borderId="16" xfId="0" applyNumberFormat="1" applyFont="1" applyFill="1" applyBorder="1" applyAlignment="1">
      <alignment horizontal="right" wrapText="1"/>
    </xf>
    <xf numFmtId="165" fontId="2" fillId="0" borderId="45" xfId="0" applyNumberFormat="1" applyFont="1" applyFill="1" applyBorder="1" applyAlignment="1">
      <alignment horizontal="center" wrapText="1"/>
    </xf>
    <xf numFmtId="164" fontId="2" fillId="0" borderId="37" xfId="0" applyNumberFormat="1" applyFont="1" applyFill="1" applyBorder="1" applyAlignment="1">
      <alignment horizontal="right" wrapText="1"/>
    </xf>
    <xf numFmtId="164" fontId="2" fillId="0" borderId="41" xfId="0" applyNumberFormat="1" applyFont="1" applyFill="1" applyBorder="1" applyAlignment="1">
      <alignment horizontal="right" wrapText="1"/>
    </xf>
    <xf numFmtId="165" fontId="2" fillId="0" borderId="5" xfId="0" applyNumberFormat="1" applyFont="1" applyFill="1" applyBorder="1" applyAlignment="1">
      <alignment horizontal="center" wrapText="1"/>
    </xf>
    <xf numFmtId="0" fontId="0" fillId="2" borderId="0" xfId="0" applyFill="1" applyBorder="1"/>
    <xf numFmtId="0" fontId="3" fillId="0" borderId="31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6"/>
  <sheetViews>
    <sheetView tabSelected="1" topLeftCell="A22" zoomScaleNormal="100" workbookViewId="0">
      <selection activeCell="I25" sqref="I25"/>
    </sheetView>
  </sheetViews>
  <sheetFormatPr defaultRowHeight="12.75"/>
  <cols>
    <col min="1" max="1" width="55.140625" style="4" customWidth="1"/>
    <col min="2" max="2" width="15.85546875" style="4" customWidth="1"/>
    <col min="3" max="3" width="14" style="4" customWidth="1"/>
    <col min="4" max="4" width="10.7109375" style="4" bestFit="1" customWidth="1"/>
    <col min="5" max="5" width="13.140625" style="51" customWidth="1"/>
    <col min="6" max="6" width="9.140625" style="51"/>
    <col min="7" max="7" width="7.7109375" style="51" customWidth="1"/>
    <col min="8" max="16384" width="9.140625" style="51"/>
  </cols>
  <sheetData>
    <row r="1" spans="1:5" ht="15.75" thickBot="1">
      <c r="A1" s="3" t="s">
        <v>85</v>
      </c>
    </row>
    <row r="2" spans="1:5" ht="48" thickBot="1">
      <c r="A2" s="55" t="s">
        <v>0</v>
      </c>
      <c r="B2" s="56" t="s">
        <v>31</v>
      </c>
      <c r="C2" s="56" t="s">
        <v>32</v>
      </c>
      <c r="D2" s="57" t="s">
        <v>1</v>
      </c>
    </row>
    <row r="3" spans="1:5" ht="16.5" thickBot="1">
      <c r="A3" s="92" t="s">
        <v>2</v>
      </c>
      <c r="B3" s="93"/>
      <c r="C3" s="93"/>
      <c r="D3" s="94"/>
    </row>
    <row r="4" spans="1:5" ht="16.5" thickBot="1">
      <c r="A4" s="62" t="s">
        <v>3</v>
      </c>
      <c r="B4" s="63">
        <f>SUM(B5:B15)</f>
        <v>107905.3</v>
      </c>
      <c r="C4" s="63">
        <f>SUM(C5:C15)</f>
        <v>72706.600000000006</v>
      </c>
      <c r="D4" s="64">
        <f>C4/B4*100</f>
        <v>67.380008210903455</v>
      </c>
      <c r="E4" s="52"/>
    </row>
    <row r="5" spans="1:5" ht="16.5" thickBot="1">
      <c r="A5" s="58" t="s">
        <v>4</v>
      </c>
      <c r="B5" s="5">
        <v>47676</v>
      </c>
      <c r="C5" s="5">
        <v>30599.9</v>
      </c>
      <c r="D5" s="59">
        <f>C5/B5*100</f>
        <v>64.183027099588898</v>
      </c>
    </row>
    <row r="6" spans="1:5" ht="32.25" thickBot="1">
      <c r="A6" s="58" t="s">
        <v>5</v>
      </c>
      <c r="B6" s="5">
        <v>317.5</v>
      </c>
      <c r="C6" s="5">
        <v>204.6</v>
      </c>
      <c r="D6" s="59">
        <f>C6/B6*100</f>
        <v>64.440944881889763</v>
      </c>
      <c r="E6" s="51" t="s">
        <v>78</v>
      </c>
    </row>
    <row r="7" spans="1:5" ht="16.5" thickBot="1">
      <c r="A7" s="58" t="s">
        <v>6</v>
      </c>
      <c r="B7" s="5">
        <v>26211</v>
      </c>
      <c r="C7" s="5">
        <v>23179.8</v>
      </c>
      <c r="D7" s="59">
        <f t="shared" ref="D7:D81" si="0">C7/B7*100</f>
        <v>88.435389721872497</v>
      </c>
    </row>
    <row r="8" spans="1:5" ht="16.5" thickBot="1">
      <c r="A8" s="58" t="s">
        <v>7</v>
      </c>
      <c r="B8" s="5">
        <v>2580</v>
      </c>
      <c r="C8" s="5">
        <v>1842.5</v>
      </c>
      <c r="D8" s="59">
        <f t="shared" si="0"/>
        <v>71.414728682170548</v>
      </c>
    </row>
    <row r="9" spans="1:5" ht="32.25" thickBot="1">
      <c r="A9" s="58" t="s">
        <v>68</v>
      </c>
      <c r="B9" s="5"/>
      <c r="C9" s="5"/>
      <c r="D9" s="59"/>
    </row>
    <row r="10" spans="1:5" ht="32.25" thickBot="1">
      <c r="A10" s="58" t="s">
        <v>8</v>
      </c>
      <c r="B10" s="5">
        <v>10563</v>
      </c>
      <c r="C10" s="5">
        <v>7077.8</v>
      </c>
      <c r="D10" s="59">
        <f t="shared" si="0"/>
        <v>67.005585534412575</v>
      </c>
    </row>
    <row r="11" spans="1:5" ht="16.5" thickBot="1">
      <c r="A11" s="58" t="s">
        <v>9</v>
      </c>
      <c r="B11" s="5">
        <v>210</v>
      </c>
      <c r="C11" s="5">
        <v>174.9</v>
      </c>
      <c r="D11" s="59">
        <f t="shared" si="0"/>
        <v>83.285714285714292</v>
      </c>
    </row>
    <row r="12" spans="1:5" ht="32.25" thickBot="1">
      <c r="A12" s="58" t="s">
        <v>10</v>
      </c>
      <c r="B12" s="5">
        <v>19587.8</v>
      </c>
      <c r="C12" s="7">
        <v>9030.7999999999993</v>
      </c>
      <c r="D12" s="59">
        <f t="shared" si="0"/>
        <v>46.104207721132539</v>
      </c>
    </row>
    <row r="13" spans="1:5" ht="32.25" thickBot="1">
      <c r="A13" s="58" t="s">
        <v>11</v>
      </c>
      <c r="B13" s="5">
        <v>360</v>
      </c>
      <c r="C13" s="6">
        <v>172</v>
      </c>
      <c r="D13" s="59">
        <f t="shared" si="0"/>
        <v>47.777777777777779</v>
      </c>
      <c r="E13" s="51" t="s">
        <v>83</v>
      </c>
    </row>
    <row r="14" spans="1:5" ht="16.5" thickBot="1">
      <c r="A14" s="58" t="s">
        <v>13</v>
      </c>
      <c r="B14" s="5">
        <v>400</v>
      </c>
      <c r="C14" s="6">
        <v>424.3</v>
      </c>
      <c r="D14" s="59">
        <f t="shared" si="0"/>
        <v>106.075</v>
      </c>
    </row>
    <row r="15" spans="1:5" ht="16.5" thickBot="1">
      <c r="A15" s="60" t="s">
        <v>12</v>
      </c>
      <c r="B15" s="35"/>
      <c r="C15" s="71"/>
      <c r="D15" s="28" t="e">
        <f t="shared" si="0"/>
        <v>#DIV/0!</v>
      </c>
    </row>
    <row r="16" spans="1:5" ht="16.5" thickBot="1">
      <c r="A16" s="62" t="s">
        <v>14</v>
      </c>
      <c r="B16" s="63">
        <f>B17+B18+B19+B20+B21+B22+B23+B24+B25</f>
        <v>1039368.43</v>
      </c>
      <c r="C16" s="63">
        <f>SUM(C17:C25)</f>
        <v>582725.5</v>
      </c>
      <c r="D16" s="64">
        <f t="shared" si="0"/>
        <v>56.065345375171724</v>
      </c>
    </row>
    <row r="17" spans="1:11" ht="32.25" thickBot="1">
      <c r="A17" s="58" t="s">
        <v>15</v>
      </c>
      <c r="B17" s="5">
        <v>424762.2</v>
      </c>
      <c r="C17" s="5">
        <v>254180</v>
      </c>
      <c r="D17" s="59">
        <f t="shared" si="0"/>
        <v>59.840541366439858</v>
      </c>
      <c r="E17" s="53"/>
    </row>
    <row r="18" spans="1:11" ht="48" thickBot="1">
      <c r="A18" s="58" t="s">
        <v>16</v>
      </c>
      <c r="B18" s="5">
        <v>113550.39999999999</v>
      </c>
      <c r="C18" s="5">
        <v>28935.8</v>
      </c>
      <c r="D18" s="59">
        <f t="shared" si="0"/>
        <v>25.482781214333016</v>
      </c>
    </row>
    <row r="19" spans="1:11" ht="32.25" thickBot="1">
      <c r="A19" s="58" t="s">
        <v>17</v>
      </c>
      <c r="B19" s="5">
        <v>430348.2</v>
      </c>
      <c r="C19" s="5">
        <v>275191.90000000002</v>
      </c>
      <c r="D19" s="59">
        <f t="shared" si="0"/>
        <v>63.946334619268775</v>
      </c>
    </row>
    <row r="20" spans="1:11" ht="16.5" thickBot="1">
      <c r="A20" s="58" t="s">
        <v>18</v>
      </c>
      <c r="B20" s="5">
        <v>61223.33</v>
      </c>
      <c r="C20" s="5">
        <v>27149.3</v>
      </c>
      <c r="D20" s="59">
        <f t="shared" si="0"/>
        <v>44.344696703037876</v>
      </c>
      <c r="E20" s="53"/>
    </row>
    <row r="21" spans="1:11" ht="48" thickBot="1">
      <c r="A21" s="58" t="s">
        <v>76</v>
      </c>
      <c r="B21" s="5">
        <v>0</v>
      </c>
      <c r="C21" s="6"/>
      <c r="D21" s="59" t="e">
        <f t="shared" si="0"/>
        <v>#DIV/0!</v>
      </c>
      <c r="E21" s="53"/>
    </row>
    <row r="22" spans="1:11" ht="32.25" thickBot="1">
      <c r="A22" s="58" t="s">
        <v>75</v>
      </c>
      <c r="B22" s="5">
        <v>0</v>
      </c>
      <c r="C22" s="6"/>
      <c r="D22" s="59" t="e">
        <f t="shared" si="0"/>
        <v>#DIV/0!</v>
      </c>
    </row>
    <row r="23" spans="1:11" ht="16.5" thickBot="1">
      <c r="A23" s="58" t="s">
        <v>67</v>
      </c>
      <c r="B23" s="5">
        <v>12662.5</v>
      </c>
      <c r="C23" s="6">
        <v>473.7</v>
      </c>
      <c r="D23" s="59">
        <f t="shared" si="0"/>
        <v>3.7409674234945705</v>
      </c>
    </row>
    <row r="24" spans="1:11" ht="63.75" thickBot="1">
      <c r="A24" s="58" t="s">
        <v>19</v>
      </c>
      <c r="B24" s="5">
        <v>530.79999999999995</v>
      </c>
      <c r="C24" s="6">
        <v>530.79999999999995</v>
      </c>
      <c r="D24" s="59">
        <f t="shared" si="0"/>
        <v>100</v>
      </c>
    </row>
    <row r="25" spans="1:11" ht="48" thickBot="1">
      <c r="A25" s="58" t="s">
        <v>20</v>
      </c>
      <c r="B25" s="77">
        <v>-3709</v>
      </c>
      <c r="C25" s="77">
        <v>-3736</v>
      </c>
      <c r="D25" s="59">
        <f t="shared" si="0"/>
        <v>100.72795901860341</v>
      </c>
      <c r="E25" s="53"/>
    </row>
    <row r="26" spans="1:11" ht="16.5" thickBot="1">
      <c r="A26" s="61" t="s">
        <v>21</v>
      </c>
      <c r="B26" s="74">
        <f>B16+B4</f>
        <v>1147273.73</v>
      </c>
      <c r="C26" s="75">
        <f>C4+C16</f>
        <v>655432.1</v>
      </c>
      <c r="D26" s="59">
        <f t="shared" si="0"/>
        <v>57.129530892335524</v>
      </c>
      <c r="E26" s="53" t="s">
        <v>87</v>
      </c>
      <c r="G26" s="51" t="s">
        <v>86</v>
      </c>
    </row>
    <row r="27" spans="1:11" ht="16.5" thickBot="1">
      <c r="A27" s="92" t="s">
        <v>66</v>
      </c>
      <c r="B27" s="93"/>
      <c r="C27" s="93"/>
      <c r="D27" s="94"/>
      <c r="E27" s="68"/>
      <c r="F27" s="54"/>
      <c r="G27" s="54"/>
      <c r="H27" s="54"/>
      <c r="I27" s="54"/>
      <c r="J27" s="54"/>
      <c r="K27" s="54"/>
    </row>
    <row r="28" spans="1:11" ht="15.75">
      <c r="A28" s="69" t="s">
        <v>33</v>
      </c>
      <c r="B28" s="33">
        <f>B29+B30+B31+B32+B33+B34+B35</f>
        <v>91552.8</v>
      </c>
      <c r="C28" s="33">
        <f>C29+C30+C31+C32+C33+C34+C35</f>
        <v>58015.1</v>
      </c>
      <c r="D28" s="43">
        <f t="shared" si="0"/>
        <v>63.367914471212238</v>
      </c>
      <c r="E28" s="53" t="s">
        <v>87</v>
      </c>
      <c r="F28" s="54"/>
      <c r="G28" s="51" t="s">
        <v>86</v>
      </c>
      <c r="H28" s="54"/>
      <c r="I28" s="54"/>
      <c r="J28" s="54"/>
      <c r="K28" s="54"/>
    </row>
    <row r="29" spans="1:11" ht="47.25">
      <c r="A29" s="65" t="s">
        <v>34</v>
      </c>
      <c r="B29" s="12">
        <v>1909.9</v>
      </c>
      <c r="C29" s="10">
        <v>1167.5999999999999</v>
      </c>
      <c r="D29" s="48">
        <f t="shared" si="0"/>
        <v>61.134090790093708</v>
      </c>
    </row>
    <row r="30" spans="1:11" ht="63">
      <c r="A30" s="66" t="s">
        <v>35</v>
      </c>
      <c r="B30" s="12">
        <v>3047.3</v>
      </c>
      <c r="C30" s="10">
        <v>1692.9</v>
      </c>
      <c r="D30" s="48">
        <f t="shared" si="0"/>
        <v>55.554097069536965</v>
      </c>
    </row>
    <row r="31" spans="1:11" ht="63">
      <c r="A31" s="66" t="s">
        <v>36</v>
      </c>
      <c r="B31" s="12">
        <v>25239</v>
      </c>
      <c r="C31" s="10">
        <v>16554</v>
      </c>
      <c r="D31" s="48">
        <f t="shared" si="0"/>
        <v>65.588969452038512</v>
      </c>
    </row>
    <row r="32" spans="1:11" ht="15.75">
      <c r="A32" s="66" t="s">
        <v>73</v>
      </c>
      <c r="B32" s="12">
        <v>12.9</v>
      </c>
      <c r="C32" s="10"/>
      <c r="D32" s="48">
        <f t="shared" si="0"/>
        <v>0</v>
      </c>
    </row>
    <row r="33" spans="1:4" ht="47.25">
      <c r="A33" s="66" t="s">
        <v>37</v>
      </c>
      <c r="B33" s="12">
        <v>11005.2</v>
      </c>
      <c r="C33" s="10">
        <v>7262.3</v>
      </c>
      <c r="D33" s="48">
        <f t="shared" si="0"/>
        <v>65.989713953403836</v>
      </c>
    </row>
    <row r="34" spans="1:4" ht="15.75">
      <c r="A34" s="66" t="s">
        <v>38</v>
      </c>
      <c r="B34" s="12">
        <v>800</v>
      </c>
      <c r="C34" s="10"/>
      <c r="D34" s="48">
        <f t="shared" si="0"/>
        <v>0</v>
      </c>
    </row>
    <row r="35" spans="1:4" ht="16.5" thickBot="1">
      <c r="A35" s="67" t="s">
        <v>39</v>
      </c>
      <c r="B35" s="41">
        <v>49538.5</v>
      </c>
      <c r="C35" s="23">
        <v>31338.3</v>
      </c>
      <c r="D35" s="44">
        <f t="shared" si="0"/>
        <v>63.260494362970206</v>
      </c>
    </row>
    <row r="36" spans="1:4" ht="16.5" thickBot="1">
      <c r="A36" s="18" t="s">
        <v>22</v>
      </c>
      <c r="B36" s="19">
        <f>B37</f>
        <v>1319.9</v>
      </c>
      <c r="C36" s="19">
        <f>C37</f>
        <v>772.8</v>
      </c>
      <c r="D36" s="21">
        <f t="shared" si="0"/>
        <v>58.549890143192663</v>
      </c>
    </row>
    <row r="37" spans="1:4" ht="16.5" thickBot="1">
      <c r="A37" s="26" t="s">
        <v>40</v>
      </c>
      <c r="B37" s="1">
        <v>1319.9</v>
      </c>
      <c r="C37" s="27">
        <v>772.8</v>
      </c>
      <c r="D37" s="28">
        <f t="shared" si="0"/>
        <v>58.549890143192663</v>
      </c>
    </row>
    <row r="38" spans="1:4" ht="32.25" thickBot="1">
      <c r="A38" s="18" t="s">
        <v>23</v>
      </c>
      <c r="B38" s="19">
        <f>B39+B40+B41</f>
        <v>6906</v>
      </c>
      <c r="C38" s="20">
        <f>C39+C40+C41</f>
        <v>4650</v>
      </c>
      <c r="D38" s="87">
        <f t="shared" si="0"/>
        <v>67.332754126846211</v>
      </c>
    </row>
    <row r="39" spans="1:4" ht="15.75">
      <c r="A39" s="66" t="s">
        <v>81</v>
      </c>
      <c r="B39" s="70">
        <v>4685</v>
      </c>
      <c r="C39" s="86">
        <v>2429</v>
      </c>
      <c r="D39" s="90">
        <f t="shared" si="0"/>
        <v>51.846318036286021</v>
      </c>
    </row>
    <row r="40" spans="1:4" ht="47.25">
      <c r="A40" s="85" t="s">
        <v>82</v>
      </c>
      <c r="B40" s="12">
        <v>1907.4</v>
      </c>
      <c r="C40" s="88">
        <v>1907.4</v>
      </c>
      <c r="D40" s="90">
        <f t="shared" si="0"/>
        <v>100</v>
      </c>
    </row>
    <row r="41" spans="1:4" ht="33" customHeight="1" thickBot="1">
      <c r="A41" s="67" t="s">
        <v>63</v>
      </c>
      <c r="B41" s="41">
        <v>313.60000000000002</v>
      </c>
      <c r="C41" s="89">
        <v>313.60000000000002</v>
      </c>
      <c r="D41" s="44">
        <f t="shared" si="0"/>
        <v>100</v>
      </c>
    </row>
    <row r="42" spans="1:4" ht="16.5" thickBot="1">
      <c r="A42" s="18" t="s">
        <v>24</v>
      </c>
      <c r="B42" s="19">
        <f>B43+B44+B45+B46+B47+B48</f>
        <v>87724.3</v>
      </c>
      <c r="C42" s="72">
        <f>C43+C45+C46+C48+C47</f>
        <v>22708.3</v>
      </c>
      <c r="D42" s="21">
        <f t="shared" si="0"/>
        <v>25.885985981079358</v>
      </c>
    </row>
    <row r="43" spans="1:4" ht="15.75">
      <c r="A43" s="14" t="s">
        <v>41</v>
      </c>
      <c r="B43" s="15">
        <v>3809.8</v>
      </c>
      <c r="C43" s="16">
        <v>2491.4</v>
      </c>
      <c r="D43" s="17">
        <f t="shared" si="0"/>
        <v>65.394508898104888</v>
      </c>
    </row>
    <row r="44" spans="1:4" ht="15.75">
      <c r="A44" s="14" t="s">
        <v>84</v>
      </c>
      <c r="B44" s="15">
        <v>6685.8</v>
      </c>
      <c r="C44" s="16"/>
      <c r="D44" s="17"/>
    </row>
    <row r="45" spans="1:4" ht="15.75">
      <c r="A45" s="9" t="s">
        <v>42</v>
      </c>
      <c r="B45" s="10">
        <v>36527.300000000003</v>
      </c>
      <c r="C45" s="12">
        <v>15615.3</v>
      </c>
      <c r="D45" s="11">
        <f t="shared" si="0"/>
        <v>42.749669425333927</v>
      </c>
    </row>
    <row r="46" spans="1:4" ht="15.75">
      <c r="A46" s="9" t="s">
        <v>43</v>
      </c>
      <c r="B46" s="10">
        <v>38689.1</v>
      </c>
      <c r="C46" s="12">
        <v>4307.3</v>
      </c>
      <c r="D46" s="11">
        <f t="shared" si="0"/>
        <v>11.133109842307007</v>
      </c>
    </row>
    <row r="47" spans="1:4" ht="15.75">
      <c r="A47" s="22" t="s">
        <v>72</v>
      </c>
      <c r="B47" s="23">
        <v>1068.5999999999999</v>
      </c>
      <c r="C47" s="24">
        <v>294.3</v>
      </c>
      <c r="D47" s="25">
        <f t="shared" si="0"/>
        <v>27.540707467714771</v>
      </c>
    </row>
    <row r="48" spans="1:4" ht="16.5" thickBot="1">
      <c r="A48" s="22" t="s">
        <v>44</v>
      </c>
      <c r="B48" s="23">
        <v>943.7</v>
      </c>
      <c r="C48" s="24"/>
      <c r="D48" s="25">
        <f t="shared" si="0"/>
        <v>0</v>
      </c>
    </row>
    <row r="49" spans="1:5" ht="16.5" thickBot="1">
      <c r="A49" s="18" t="s">
        <v>25</v>
      </c>
      <c r="B49" s="32">
        <f>B50+B51+B52+B53</f>
        <v>38265</v>
      </c>
      <c r="C49" s="33">
        <f>C51+C53+C50+C52</f>
        <v>8818.4</v>
      </c>
      <c r="D49" s="21">
        <v>0</v>
      </c>
      <c r="E49" s="91"/>
    </row>
    <row r="50" spans="1:5" ht="15.75">
      <c r="A50" s="45" t="s">
        <v>70</v>
      </c>
      <c r="B50" s="49">
        <v>36.1</v>
      </c>
      <c r="C50" s="34">
        <v>11.5</v>
      </c>
      <c r="D50" s="43"/>
    </row>
    <row r="51" spans="1:5" ht="15.75">
      <c r="A51" s="9" t="s">
        <v>45</v>
      </c>
      <c r="B51" s="10">
        <v>16512.5</v>
      </c>
      <c r="C51" s="13">
        <v>7195.3</v>
      </c>
      <c r="D51" s="48">
        <f t="shared" si="0"/>
        <v>43.574867524602574</v>
      </c>
    </row>
    <row r="52" spans="1:5" ht="15.75">
      <c r="A52" s="22" t="s">
        <v>71</v>
      </c>
      <c r="B52" s="23">
        <v>7346.9</v>
      </c>
      <c r="C52" s="29">
        <v>1611.6</v>
      </c>
      <c r="D52" s="50"/>
    </row>
    <row r="53" spans="1:5" ht="32.25" thickBot="1">
      <c r="A53" s="22" t="s">
        <v>62</v>
      </c>
      <c r="B53" s="23">
        <v>14369.5</v>
      </c>
      <c r="C53" s="29"/>
      <c r="D53" s="50">
        <f t="shared" si="0"/>
        <v>0</v>
      </c>
    </row>
    <row r="54" spans="1:5" ht="16.5" thickBot="1">
      <c r="A54" s="69" t="s">
        <v>77</v>
      </c>
      <c r="B54" s="33">
        <f>B55+B56</f>
        <v>10641.6</v>
      </c>
      <c r="C54" s="33">
        <f>C55+C56</f>
        <v>225.3</v>
      </c>
      <c r="D54" s="43"/>
    </row>
    <row r="55" spans="1:5" ht="32.25" thickBot="1">
      <c r="A55" s="78" t="s">
        <v>79</v>
      </c>
      <c r="B55" s="34">
        <v>517.5</v>
      </c>
      <c r="C55" s="46">
        <v>225.3</v>
      </c>
      <c r="D55" s="84">
        <f t="shared" si="0"/>
        <v>43.536231884057976</v>
      </c>
    </row>
    <row r="56" spans="1:5" ht="18.75" customHeight="1" thickBot="1">
      <c r="A56" s="80" t="s">
        <v>80</v>
      </c>
      <c r="B56" s="41">
        <v>10124.1</v>
      </c>
      <c r="C56" s="42"/>
      <c r="D56" s="84">
        <f t="shared" si="0"/>
        <v>0</v>
      </c>
    </row>
    <row r="57" spans="1:5" ht="16.5" thickBot="1">
      <c r="A57" s="83" t="s">
        <v>26</v>
      </c>
      <c r="B57" s="81">
        <f>B58+B59+B60+B61+B62</f>
        <v>637917</v>
      </c>
      <c r="C57" s="82">
        <f>C58+C59+C61+C62+C60</f>
        <v>371857.60000000003</v>
      </c>
      <c r="D57" s="79">
        <f t="shared" si="0"/>
        <v>58.292473785774646</v>
      </c>
    </row>
    <row r="58" spans="1:5" ht="15.75">
      <c r="A58" s="14" t="s">
        <v>46</v>
      </c>
      <c r="B58" s="15">
        <v>126891.2</v>
      </c>
      <c r="C58" s="46">
        <v>68883.100000000006</v>
      </c>
      <c r="D58" s="47">
        <f t="shared" si="0"/>
        <v>54.285167135309621</v>
      </c>
    </row>
    <row r="59" spans="1:5" ht="15.75">
      <c r="A59" s="9" t="s">
        <v>47</v>
      </c>
      <c r="B59" s="10">
        <v>426254.3</v>
      </c>
      <c r="C59" s="13">
        <v>255211.9</v>
      </c>
      <c r="D59" s="48">
        <f t="shared" si="0"/>
        <v>59.873155531803434</v>
      </c>
    </row>
    <row r="60" spans="1:5" ht="15.75">
      <c r="A60" s="9" t="s">
        <v>69</v>
      </c>
      <c r="B60" s="10">
        <v>40063.5</v>
      </c>
      <c r="C60" s="13">
        <v>25364.799999999999</v>
      </c>
      <c r="D60" s="48">
        <f t="shared" si="0"/>
        <v>63.311493004854789</v>
      </c>
    </row>
    <row r="61" spans="1:5" ht="15.75">
      <c r="A61" s="9" t="s">
        <v>48</v>
      </c>
      <c r="B61" s="10">
        <v>18248.900000000001</v>
      </c>
      <c r="C61" s="13">
        <v>4530.3999999999996</v>
      </c>
      <c r="D61" s="48">
        <f t="shared" si="0"/>
        <v>24.825605926932578</v>
      </c>
    </row>
    <row r="62" spans="1:5" ht="16.5" thickBot="1">
      <c r="A62" s="40" t="s">
        <v>49</v>
      </c>
      <c r="B62" s="23">
        <v>26459.1</v>
      </c>
      <c r="C62" s="42">
        <v>17867.400000000001</v>
      </c>
      <c r="D62" s="44">
        <f t="shared" si="0"/>
        <v>67.528373980974422</v>
      </c>
    </row>
    <row r="63" spans="1:5" ht="16.5" thickBot="1">
      <c r="A63" s="18" t="s">
        <v>27</v>
      </c>
      <c r="B63" s="19">
        <f>B64+B65</f>
        <v>83889.9</v>
      </c>
      <c r="C63" s="72">
        <f>C64+C65</f>
        <v>55607</v>
      </c>
      <c r="D63" s="21">
        <f t="shared" si="0"/>
        <v>66.285691126106954</v>
      </c>
    </row>
    <row r="64" spans="1:5" ht="15.75">
      <c r="A64" s="14" t="s">
        <v>50</v>
      </c>
      <c r="B64" s="15">
        <v>82647.5</v>
      </c>
      <c r="C64" s="30">
        <v>54864.4</v>
      </c>
      <c r="D64" s="17">
        <f t="shared" si="0"/>
        <v>66.383617169303363</v>
      </c>
    </row>
    <row r="65" spans="1:4" ht="16.5" thickBot="1">
      <c r="A65" s="22" t="s">
        <v>51</v>
      </c>
      <c r="B65" s="23">
        <v>1242.4000000000001</v>
      </c>
      <c r="C65" s="29">
        <v>742.6</v>
      </c>
      <c r="D65" s="25">
        <f t="shared" si="0"/>
        <v>59.771410173857056</v>
      </c>
    </row>
    <row r="66" spans="1:4" ht="16.5" thickBot="1">
      <c r="A66" s="18" t="s">
        <v>28</v>
      </c>
      <c r="B66" s="19">
        <f>B67</f>
        <v>50.8</v>
      </c>
      <c r="C66" s="20">
        <f>C67</f>
        <v>50.8</v>
      </c>
      <c r="D66" s="21">
        <f t="shared" si="0"/>
        <v>100</v>
      </c>
    </row>
    <row r="67" spans="1:4" ht="16.5" thickBot="1">
      <c r="A67" s="26" t="s">
        <v>52</v>
      </c>
      <c r="B67" s="1">
        <v>50.8</v>
      </c>
      <c r="C67" s="31">
        <v>50.8</v>
      </c>
      <c r="D67" s="28">
        <f t="shared" si="0"/>
        <v>100</v>
      </c>
    </row>
    <row r="68" spans="1:4" ht="16.5" thickBot="1">
      <c r="A68" s="18" t="s">
        <v>29</v>
      </c>
      <c r="B68" s="19">
        <f>B69+B70+B71+B72</f>
        <v>40729.1</v>
      </c>
      <c r="C68" s="20">
        <f>C69+C70+C71+C72</f>
        <v>21112.699999999997</v>
      </c>
      <c r="D68" s="21">
        <f t="shared" si="0"/>
        <v>51.836893032254572</v>
      </c>
    </row>
    <row r="69" spans="1:4" ht="15.75">
      <c r="A69" s="14" t="s">
        <v>53</v>
      </c>
      <c r="B69" s="15">
        <v>1830</v>
      </c>
      <c r="C69" s="30">
        <v>1229.5999999999999</v>
      </c>
      <c r="D69" s="17">
        <f t="shared" si="0"/>
        <v>67.191256830601091</v>
      </c>
    </row>
    <row r="70" spans="1:4" ht="15.75">
      <c r="A70" s="9" t="s">
        <v>54</v>
      </c>
      <c r="B70" s="10">
        <v>31931.3</v>
      </c>
      <c r="C70" s="13">
        <v>16442.599999999999</v>
      </c>
      <c r="D70" s="11">
        <f t="shared" si="0"/>
        <v>51.493675484555901</v>
      </c>
    </row>
    <row r="71" spans="1:4" ht="15.75">
      <c r="A71" s="9" t="s">
        <v>55</v>
      </c>
      <c r="B71" s="10">
        <v>6233.1</v>
      </c>
      <c r="C71" s="13">
        <v>2959.8</v>
      </c>
      <c r="D71" s="11">
        <f t="shared" si="0"/>
        <v>47.485199980747943</v>
      </c>
    </row>
    <row r="72" spans="1:4" ht="16.5" thickBot="1">
      <c r="A72" s="22" t="s">
        <v>56</v>
      </c>
      <c r="B72" s="23">
        <v>734.7</v>
      </c>
      <c r="C72" s="29">
        <v>480.7</v>
      </c>
      <c r="D72" s="25">
        <f t="shared" si="0"/>
        <v>65.428065877228789</v>
      </c>
    </row>
    <row r="73" spans="1:4" ht="16.5" thickBot="1">
      <c r="A73" s="18" t="s">
        <v>30</v>
      </c>
      <c r="B73" s="20">
        <f>B74+B75</f>
        <v>23301.300000000003</v>
      </c>
      <c r="C73" s="20">
        <f>C75+C74</f>
        <v>9646.7000000000007</v>
      </c>
      <c r="D73" s="21">
        <f t="shared" si="0"/>
        <v>41.399836060648973</v>
      </c>
    </row>
    <row r="74" spans="1:4" ht="15.75">
      <c r="A74" s="45" t="s">
        <v>74</v>
      </c>
      <c r="B74" s="70">
        <v>11478.1</v>
      </c>
      <c r="C74" s="70">
        <v>5938.7</v>
      </c>
      <c r="D74" s="43"/>
    </row>
    <row r="75" spans="1:4" ht="16.5" thickBot="1">
      <c r="A75" s="40" t="s">
        <v>57</v>
      </c>
      <c r="B75" s="41">
        <v>11823.2</v>
      </c>
      <c r="C75" s="42">
        <v>3708</v>
      </c>
      <c r="D75" s="44">
        <f t="shared" si="0"/>
        <v>31.362067798903848</v>
      </c>
    </row>
    <row r="76" spans="1:4" ht="28.5" customHeight="1" thickBot="1">
      <c r="A76" s="36" t="s">
        <v>64</v>
      </c>
      <c r="B76" s="37">
        <f>B77</f>
        <v>4</v>
      </c>
      <c r="C76" s="38">
        <f>C77</f>
        <v>0.4</v>
      </c>
      <c r="D76" s="39">
        <f t="shared" si="0"/>
        <v>10</v>
      </c>
    </row>
    <row r="77" spans="1:4" ht="30" customHeight="1" thickBot="1">
      <c r="A77" s="26" t="s">
        <v>65</v>
      </c>
      <c r="B77" s="1">
        <v>4</v>
      </c>
      <c r="C77" s="31">
        <v>0.4</v>
      </c>
      <c r="D77" s="28">
        <f t="shared" si="0"/>
        <v>10</v>
      </c>
    </row>
    <row r="78" spans="1:4" ht="48" thickBot="1">
      <c r="A78" s="18" t="s">
        <v>58</v>
      </c>
      <c r="B78" s="19">
        <f>B79+B80</f>
        <v>133026.5</v>
      </c>
      <c r="C78" s="20">
        <f>C79+C80</f>
        <v>85266.9</v>
      </c>
      <c r="D78" s="21">
        <f t="shared" si="0"/>
        <v>64.097679785606616</v>
      </c>
    </row>
    <row r="79" spans="1:4" ht="47.25">
      <c r="A79" s="14" t="s">
        <v>59</v>
      </c>
      <c r="B79" s="15">
        <v>87765.2</v>
      </c>
      <c r="C79" s="30">
        <v>58510.5</v>
      </c>
      <c r="D79" s="17">
        <f t="shared" si="0"/>
        <v>66.667084448050034</v>
      </c>
    </row>
    <row r="80" spans="1:4" ht="16.5" thickBot="1">
      <c r="A80" s="22" t="s">
        <v>60</v>
      </c>
      <c r="B80" s="23">
        <v>45261.3</v>
      </c>
      <c r="C80" s="29">
        <v>26756.400000000001</v>
      </c>
      <c r="D80" s="25">
        <f t="shared" si="0"/>
        <v>59.115403225271926</v>
      </c>
    </row>
    <row r="81" spans="1:4" ht="16.5" thickBot="1">
      <c r="A81" s="18" t="s">
        <v>61</v>
      </c>
      <c r="B81" s="73">
        <f>B28+B36+B38+B42+B49+B54+B57+B63+B66+B68+B73+B76+B78</f>
        <v>1155328.2000000002</v>
      </c>
      <c r="C81" s="76">
        <f>C28+C36+C38+C42+C49+C57+C63+C66+C68+C73+C78+C76+C54</f>
        <v>638732</v>
      </c>
      <c r="D81" s="21">
        <f t="shared" si="0"/>
        <v>55.285762089075632</v>
      </c>
    </row>
    <row r="82" spans="1:4" ht="15.75">
      <c r="B82" s="1"/>
      <c r="C82" s="2"/>
    </row>
    <row r="83" spans="1:4">
      <c r="B83" s="8">
        <f>B26-B81</f>
        <v>-8054.4700000002049</v>
      </c>
      <c r="C83" s="8">
        <f>C26-C81</f>
        <v>16700.099999999977</v>
      </c>
    </row>
    <row r="86" spans="1:4">
      <c r="C86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PetrovivZhV</cp:lastModifiedBy>
  <cp:lastPrinted>2020-12-10T04:49:33Z</cp:lastPrinted>
  <dcterms:created xsi:type="dcterms:W3CDTF">2015-03-17T06:24:35Z</dcterms:created>
  <dcterms:modified xsi:type="dcterms:W3CDTF">2021-09-14T06:21:03Z</dcterms:modified>
</cp:coreProperties>
</file>