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16" i="1"/>
  <c r="B57"/>
  <c r="B55"/>
  <c r="D34"/>
  <c r="D21" l="1"/>
  <c r="C43"/>
  <c r="C28"/>
  <c r="B28"/>
  <c r="D45"/>
  <c r="B63"/>
  <c r="D22"/>
  <c r="C74"/>
  <c r="B43"/>
  <c r="B4"/>
  <c r="B74"/>
  <c r="C37"/>
  <c r="C39"/>
  <c r="C50"/>
  <c r="C57"/>
  <c r="C63"/>
  <c r="C68"/>
  <c r="C77"/>
  <c r="C79"/>
  <c r="C4"/>
  <c r="C16"/>
  <c r="B68"/>
  <c r="B39"/>
  <c r="C66"/>
  <c r="D48"/>
  <c r="D23"/>
  <c r="B77"/>
  <c r="B66"/>
  <c r="B50"/>
  <c r="B79"/>
  <c r="B82" s="1"/>
  <c r="D60"/>
  <c r="D41"/>
  <c r="B37"/>
  <c r="D33"/>
  <c r="D29"/>
  <c r="D78"/>
  <c r="D42"/>
  <c r="D54"/>
  <c r="D25"/>
  <c r="D24"/>
  <c r="D20"/>
  <c r="D19"/>
  <c r="D18"/>
  <c r="D17"/>
  <c r="D15"/>
  <c r="D14"/>
  <c r="D13"/>
  <c r="D12"/>
  <c r="D11"/>
  <c r="D10"/>
  <c r="D8"/>
  <c r="D6"/>
  <c r="D5"/>
  <c r="D81"/>
  <c r="D80"/>
  <c r="D76"/>
  <c r="D73"/>
  <c r="D72"/>
  <c r="D71"/>
  <c r="D70"/>
  <c r="D69"/>
  <c r="D67"/>
  <c r="D65"/>
  <c r="D64"/>
  <c r="D62"/>
  <c r="D61"/>
  <c r="D59"/>
  <c r="D58"/>
  <c r="D52"/>
  <c r="D35"/>
  <c r="D31"/>
  <c r="D30"/>
  <c r="D49"/>
  <c r="D47"/>
  <c r="D46"/>
  <c r="D44"/>
  <c r="D40"/>
  <c r="D38"/>
  <c r="D36"/>
  <c r="D7"/>
  <c r="C82" l="1"/>
  <c r="D66"/>
  <c r="B26"/>
  <c r="D39"/>
  <c r="D37"/>
  <c r="C26"/>
  <c r="D4"/>
  <c r="D77"/>
  <c r="D79"/>
  <c r="D74"/>
  <c r="D68"/>
  <c r="D63"/>
  <c r="D57"/>
  <c r="D43"/>
  <c r="D28"/>
  <c r="D16"/>
  <c r="D82" l="1"/>
  <c r="D26"/>
</calcChain>
</file>

<file path=xl/sharedStrings.xml><?xml version="1.0" encoding="utf-8"?>
<sst xmlns="http://schemas.openxmlformats.org/spreadsheetml/2006/main" count="88" uniqueCount="87">
  <si>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</si>
  <si>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</si>
  <si>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</si>
  <si>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</si>
  <si>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</si>
  <si>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</si>
  <si>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</si>
  <si>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</si>
  <si>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</si>
  <si>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</si>
  <si>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</si>
  <si>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</si>
  <si>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</si>
  <si>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</si>
  <si>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</si>
  <si>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</si>
  <si>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</si>
  <si>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</si>
  <si>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</si>
  <si>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</si>
  <si>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</si>
  <si>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</si>
  <si>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</si>
  <si>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</si>
  <si>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</si>
  <si>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</si>
  <si>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</si>
  <si>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</si>
  <si>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</si>
  <si>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</si>
  <si>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</si>
  <si>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</si>
  <si>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</si>
  <si>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</si>
  <si>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</si>
  <si>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</si>
  <si>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</si>
  <si>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</si>
  <si>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</si>
  <si>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</si>
  <si>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</si>
  <si>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</si>
  <si>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</si>
  <si>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</si>
  <si>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</si>
  <si>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</si>
  <si>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</si>
  <si>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</si>
  <si>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</si>
  <si>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</si>
  <si>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</si>
  <si>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</si>
  <si>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</si>
  <si>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</si>
  <si>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</si>
  <si>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</si>
  <si>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</si>
  <si>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</si>
  <si>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</si>
  <si>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</si>
  <si>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</si>
  <si>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</si>
  <si>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</si>
  <si>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</si>
  <si>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</si>
  <si>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</si>
  <si>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</si>
  <si>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</si>
  <si>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</si>
  <si>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</si>
  <si>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</si>
  <si>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</si>
  <si>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</si>
  <si>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</si>
  <si>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</si>
  <si>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</si>
  <si>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</si>
  <si>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</si>
  <si>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</si>
  <si>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</si>
  <si>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Обеспечение проведения выборов и референдумов</t>
  </si>
  <si>
    <t>БЕЗВОЗМЕЗДНЫЕ ПОСТУПЛЕНИЯ ОТ ГОСУДАРСТВЕННЫХ (МУНИЦИПАЛЬНЫХ) ОРГАНИЗАЦИЙ</t>
  </si>
  <si>
    <t>Охрана окружающей среды</t>
  </si>
  <si>
    <t>Другие вопросы в области окружающей среды</t>
  </si>
  <si>
    <t xml:space="preserve"> </t>
  </si>
  <si>
    <t>Сведения по состоянию на 01.10.2019</t>
  </si>
  <si>
    <t>план на 01.10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</si>
</sst>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2" fillId="0" borderId="20" xfId="0" applyNumberFormat="1" applyFont="1" applyFill="1" applyBorder="1" applyAlignment="1">
      <alignment horizontal="center" wrapText="1"/>
    </xf>
    <xf numFmtId="49" fontId="3" fillId="0" borderId="23" xfId="0" applyNumberFormat="1" applyFont="1" applyFill="1" applyBorder="1" applyAlignment="1">
      <alignment horizontal="left" wrapText="1"/>
    </xf>
    <xf numFmtId="164" fontId="3" fillId="0" borderId="24" xfId="0" applyNumberFormat="1" applyFont="1" applyFill="1" applyBorder="1" applyAlignment="1">
      <alignment horizontal="right" wrapText="1"/>
    </xf>
    <xf numFmtId="164" fontId="3" fillId="0" borderId="23" xfId="0" applyNumberFormat="1" applyFont="1" applyFill="1" applyBorder="1" applyAlignment="1">
      <alignment horizontal="right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8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30" xfId="0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165" fontId="2" fillId="0" borderId="36" xfId="0" applyNumberFormat="1" applyFont="1" applyFill="1" applyBorder="1" applyAlignment="1">
      <alignment horizontal="center" wrapText="1"/>
    </xf>
    <xf numFmtId="0" fontId="2" fillId="0" borderId="37" xfId="0" applyFont="1" applyFill="1" applyBorder="1" applyAlignment="1">
      <alignment wrapText="1"/>
    </xf>
    <xf numFmtId="0" fontId="3" fillId="0" borderId="35" xfId="0" applyFont="1" applyFill="1" applyBorder="1" applyAlignment="1">
      <alignment wrapText="1"/>
    </xf>
    <xf numFmtId="0" fontId="3" fillId="0" borderId="21" xfId="0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8" xfId="0" applyNumberFormat="1" applyFont="1" applyFill="1" applyBorder="1" applyAlignment="1">
      <alignment horizontal="left" wrapText="1"/>
    </xf>
    <xf numFmtId="49" fontId="2" fillId="0" borderId="39" xfId="0" applyNumberFormat="1" applyFont="1" applyFill="1" applyBorder="1" applyAlignment="1">
      <alignment horizontal="left" wrapText="1"/>
    </xf>
    <xf numFmtId="49" fontId="2" fillId="0" borderId="40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/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20" xfId="0" applyNumberFormat="1" applyFont="1" applyFill="1" applyBorder="1" applyAlignment="1">
      <alignment horizontal="center" wrapText="1"/>
    </xf>
    <xf numFmtId="164" fontId="2" fillId="0" borderId="9" xfId="0" applyNumberFormat="1" applyFont="1" applyFill="1" applyBorder="1" applyAlignment="1">
      <alignment horizontal="right"/>
    </xf>
    <xf numFmtId="165" fontId="2" fillId="0" borderId="8" xfId="0" applyNumberFormat="1" applyFont="1" applyFill="1" applyBorder="1" applyAlignment="1">
      <alignment horizontal="center" wrapText="1"/>
    </xf>
    <xf numFmtId="165" fontId="2" fillId="0" borderId="42" xfId="0" applyNumberFormat="1" applyFont="1" applyFill="1" applyBorder="1" applyAlignment="1">
      <alignment horizontal="center" wrapText="1"/>
    </xf>
    <xf numFmtId="49" fontId="3" fillId="0" borderId="41" xfId="0" applyNumberFormat="1" applyFont="1" applyFill="1" applyBorder="1" applyAlignment="1">
      <alignment horizontal="left" wrapText="1"/>
    </xf>
    <xf numFmtId="49" fontId="2" fillId="0" borderId="43" xfId="0" applyNumberFormat="1" applyFont="1" applyFill="1" applyBorder="1" applyAlignment="1">
      <alignment horizontal="left" wrapText="1"/>
    </xf>
    <xf numFmtId="164" fontId="2" fillId="0" borderId="44" xfId="0" applyNumberFormat="1" applyFont="1" applyFill="1" applyBorder="1" applyAlignment="1">
      <alignment horizontal="right"/>
    </xf>
    <xf numFmtId="164" fontId="3" fillId="2" borderId="27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4"/>
  <sheetViews>
    <sheetView tabSelected="1" topLeftCell="A20" zoomScale="115" zoomScaleNormal="100" workbookViewId="0">
      <selection activeCell="E28" sqref="E28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55" customWidth="1"/>
    <col min="6" max="6" width="9.140625" style="55"/>
    <col min="7" max="7" width="7.7109375" style="55" customWidth="1"/>
    <col min="8" max="16384" width="9.140625" style="55"/>
  </cols>
  <sheetData>
    <row r="1" spans="1:5" ht="15.75" thickBot="1">
      <c r="A1" s="3" t="s">
        <v>85</v>
      </c>
    </row>
    <row r="2" spans="1:5" ht="48" thickBot="1">
      <c r="A2" s="59" t="s">
        <v>0</v>
      </c>
      <c r="B2" s="60" t="s">
        <v>31</v>
      </c>
      <c r="C2" s="60" t="s">
        <v>32</v>
      </c>
      <c r="D2" s="61" t="s">
        <v>1</v>
      </c>
    </row>
    <row r="3" spans="1:5" ht="16.5" thickBot="1">
      <c r="A3" s="84" t="s">
        <v>2</v>
      </c>
      <c r="B3" s="85"/>
      <c r="C3" s="85"/>
      <c r="D3" s="86"/>
    </row>
    <row r="4" spans="1:5" ht="16.5" thickBot="1">
      <c r="A4" s="66" t="s">
        <v>3</v>
      </c>
      <c r="B4" s="67">
        <f>SUM(B5:B15)</f>
        <v>83283.5</v>
      </c>
      <c r="C4" s="67">
        <f>SUM(C5:C15)</f>
        <v>54864.600000000006</v>
      </c>
      <c r="D4" s="68">
        <f>C4/B4*100</f>
        <v>65.876914394808111</v>
      </c>
      <c r="E4" s="56"/>
    </row>
    <row r="5" spans="1:5" ht="16.5" thickBot="1">
      <c r="A5" s="62" t="s">
        <v>4</v>
      </c>
      <c r="B5" s="5">
        <v>44113.4</v>
      </c>
      <c r="C5" s="5">
        <v>29421.3</v>
      </c>
      <c r="D5" s="63">
        <f>C5/B5*100</f>
        <v>66.694700476499207</v>
      </c>
    </row>
    <row r="6" spans="1:5" ht="32.25" thickBot="1">
      <c r="A6" s="62" t="s">
        <v>5</v>
      </c>
      <c r="B6" s="5">
        <v>276.10000000000002</v>
      </c>
      <c r="C6" s="5">
        <v>228</v>
      </c>
      <c r="D6" s="63">
        <f>C6/B6*100</f>
        <v>82.578775805867437</v>
      </c>
      <c r="E6" s="55" t="s">
        <v>84</v>
      </c>
    </row>
    <row r="7" spans="1:5" ht="16.5" thickBot="1">
      <c r="A7" s="62" t="s">
        <v>6</v>
      </c>
      <c r="B7" s="5">
        <v>6907</v>
      </c>
      <c r="C7" s="5">
        <v>4394.8</v>
      </c>
      <c r="D7" s="63">
        <f t="shared" ref="D7:D82" si="0">C7/B7*100</f>
        <v>63.62820327204286</v>
      </c>
    </row>
    <row r="8" spans="1:5" ht="16.5" thickBot="1">
      <c r="A8" s="62" t="s">
        <v>7</v>
      </c>
      <c r="B8" s="5">
        <v>2300</v>
      </c>
      <c r="C8" s="5">
        <v>1879.5</v>
      </c>
      <c r="D8" s="63">
        <f t="shared" si="0"/>
        <v>81.717391304347828</v>
      </c>
    </row>
    <row r="9" spans="1:5" ht="32.25" thickBot="1">
      <c r="A9" s="62" t="s">
        <v>71</v>
      </c>
      <c r="B9" s="5"/>
      <c r="C9" s="5"/>
      <c r="D9" s="63"/>
    </row>
    <row r="10" spans="1:5" ht="32.25" thickBot="1">
      <c r="A10" s="62" t="s">
        <v>8</v>
      </c>
      <c r="B10" s="5">
        <v>11818</v>
      </c>
      <c r="C10" s="5">
        <v>7864</v>
      </c>
      <c r="D10" s="63">
        <f t="shared" si="0"/>
        <v>66.542562193264516</v>
      </c>
    </row>
    <row r="11" spans="1:5" ht="16.5" thickBot="1">
      <c r="A11" s="62" t="s">
        <v>9</v>
      </c>
      <c r="B11" s="5">
        <v>230</v>
      </c>
      <c r="C11" s="5">
        <v>187.8</v>
      </c>
      <c r="D11" s="63">
        <f t="shared" si="0"/>
        <v>81.652173913043484</v>
      </c>
    </row>
    <row r="12" spans="1:5" ht="32.25" thickBot="1">
      <c r="A12" s="62" t="s">
        <v>10</v>
      </c>
      <c r="B12" s="5">
        <v>15938.5</v>
      </c>
      <c r="C12" s="7">
        <v>9634.9</v>
      </c>
      <c r="D12" s="63">
        <f t="shared" si="0"/>
        <v>60.450481538413271</v>
      </c>
    </row>
    <row r="13" spans="1:5" ht="32.25" thickBot="1">
      <c r="A13" s="62" t="s">
        <v>11</v>
      </c>
      <c r="B13" s="5">
        <v>600</v>
      </c>
      <c r="C13" s="6">
        <v>238.3</v>
      </c>
      <c r="D13" s="63">
        <f t="shared" si="0"/>
        <v>39.716666666666669</v>
      </c>
    </row>
    <row r="14" spans="1:5" ht="16.5" thickBot="1">
      <c r="A14" s="62" t="s">
        <v>13</v>
      </c>
      <c r="B14" s="5">
        <v>1100.5</v>
      </c>
      <c r="C14" s="6">
        <v>1025.5999999999999</v>
      </c>
      <c r="D14" s="63">
        <f t="shared" si="0"/>
        <v>93.194002726033602</v>
      </c>
    </row>
    <row r="15" spans="1:5" ht="16.5" thickBot="1">
      <c r="A15" s="64" t="s">
        <v>12</v>
      </c>
      <c r="B15" s="39">
        <v>0</v>
      </c>
      <c r="C15" s="75">
        <v>-9.6</v>
      </c>
      <c r="D15" s="29" t="e">
        <f t="shared" si="0"/>
        <v>#DIV/0!</v>
      </c>
    </row>
    <row r="16" spans="1:5" ht="16.5" thickBot="1">
      <c r="A16" s="66" t="s">
        <v>14</v>
      </c>
      <c r="B16" s="67">
        <f>B17+B18+B19+B20+B22+B23+B24+B25+B21</f>
        <v>912058.60000000009</v>
      </c>
      <c r="C16" s="67">
        <f>SUM(C17:C25)</f>
        <v>662601.09999999986</v>
      </c>
      <c r="D16" s="68">
        <f t="shared" si="0"/>
        <v>72.648961371560972</v>
      </c>
      <c r="E16" s="55" t="s">
        <v>86</v>
      </c>
    </row>
    <row r="17" spans="1:11" ht="32.25" thickBot="1">
      <c r="A17" s="62" t="s">
        <v>15</v>
      </c>
      <c r="B17" s="5">
        <v>301889.7</v>
      </c>
      <c r="C17" s="5">
        <v>236663.1</v>
      </c>
      <c r="D17" s="63">
        <f t="shared" si="0"/>
        <v>78.393896843781022</v>
      </c>
      <c r="E17" s="57"/>
    </row>
    <row r="18" spans="1:11" ht="48" thickBot="1">
      <c r="A18" s="62" t="s">
        <v>16</v>
      </c>
      <c r="B18" s="5">
        <v>143554.1</v>
      </c>
      <c r="C18" s="5">
        <v>88974.2</v>
      </c>
      <c r="D18" s="63">
        <f t="shared" si="0"/>
        <v>61.979560319071346</v>
      </c>
    </row>
    <row r="19" spans="1:11" ht="32.25" thickBot="1">
      <c r="A19" s="62" t="s">
        <v>17</v>
      </c>
      <c r="B19" s="5">
        <v>438072.4</v>
      </c>
      <c r="C19" s="5">
        <v>335352.90000000002</v>
      </c>
      <c r="D19" s="63">
        <f t="shared" si="0"/>
        <v>76.551935250885478</v>
      </c>
    </row>
    <row r="20" spans="1:11" ht="16.5" thickBot="1">
      <c r="A20" s="62" t="s">
        <v>18</v>
      </c>
      <c r="B20" s="5">
        <v>2679.5</v>
      </c>
      <c r="C20" s="6">
        <v>2333.6</v>
      </c>
      <c r="D20" s="63">
        <f t="shared" si="0"/>
        <v>87.090875163276721</v>
      </c>
      <c r="E20" s="57"/>
    </row>
    <row r="21" spans="1:11" ht="48" thickBot="1">
      <c r="A21" s="62" t="s">
        <v>81</v>
      </c>
      <c r="B21" s="5">
        <v>200</v>
      </c>
      <c r="C21" s="6">
        <v>200</v>
      </c>
      <c r="D21" s="63">
        <f t="shared" si="0"/>
        <v>100</v>
      </c>
      <c r="E21" s="57"/>
    </row>
    <row r="22" spans="1:11" ht="32.25" thickBot="1">
      <c r="A22" s="62" t="s">
        <v>79</v>
      </c>
      <c r="B22" s="5">
        <v>0</v>
      </c>
      <c r="C22" s="6"/>
      <c r="D22" s="63" t="e">
        <f t="shared" si="0"/>
        <v>#DIV/0!</v>
      </c>
    </row>
    <row r="23" spans="1:11" ht="16.5" thickBot="1">
      <c r="A23" s="62" t="s">
        <v>70</v>
      </c>
      <c r="B23" s="5">
        <v>27135.8</v>
      </c>
      <c r="C23" s="6">
        <v>460.6</v>
      </c>
      <c r="D23" s="63">
        <f t="shared" si="0"/>
        <v>1.6973886894803176</v>
      </c>
    </row>
    <row r="24" spans="1:11" ht="63.75" thickBot="1">
      <c r="A24" s="62" t="s">
        <v>19</v>
      </c>
      <c r="B24" s="5">
        <v>38.200000000000003</v>
      </c>
      <c r="C24" s="6">
        <v>38.200000000000003</v>
      </c>
      <c r="D24" s="63">
        <f t="shared" si="0"/>
        <v>100</v>
      </c>
    </row>
    <row r="25" spans="1:11" ht="48" thickBot="1">
      <c r="A25" s="62" t="s">
        <v>20</v>
      </c>
      <c r="B25" s="5">
        <v>-1511.1</v>
      </c>
      <c r="C25" s="5">
        <v>-1421.5</v>
      </c>
      <c r="D25" s="63">
        <f t="shared" si="0"/>
        <v>94.070544636357624</v>
      </c>
      <c r="E25" s="57"/>
    </row>
    <row r="26" spans="1:11" ht="16.5" thickBot="1">
      <c r="A26" s="65" t="s">
        <v>21</v>
      </c>
      <c r="B26" s="9">
        <f>B4+B16</f>
        <v>995342.10000000009</v>
      </c>
      <c r="C26" s="9">
        <f>C4+C16</f>
        <v>717465.69999999984</v>
      </c>
      <c r="D26" s="63">
        <f t="shared" si="0"/>
        <v>72.082322248802683</v>
      </c>
      <c r="E26" s="57"/>
    </row>
    <row r="27" spans="1:11" ht="16.5" thickBot="1">
      <c r="A27" s="84" t="s">
        <v>69</v>
      </c>
      <c r="B27" s="85"/>
      <c r="C27" s="85"/>
      <c r="D27" s="86"/>
      <c r="E27" s="72" t="s">
        <v>86</v>
      </c>
      <c r="F27" s="58"/>
      <c r="G27" s="58"/>
      <c r="H27" s="58"/>
      <c r="I27" s="58"/>
      <c r="J27" s="58"/>
      <c r="K27" s="58"/>
    </row>
    <row r="28" spans="1:11" ht="15.75">
      <c r="A28" s="73" t="s">
        <v>33</v>
      </c>
      <c r="B28" s="36">
        <f>B29+B30+B31+B32+B33+B35+B36+B34</f>
        <v>70929.5</v>
      </c>
      <c r="C28" s="36">
        <f>C29+C30+C31+C32+C33+C35+C36+C34</f>
        <v>51690.799999999996</v>
      </c>
      <c r="D28" s="47">
        <f t="shared" si="0"/>
        <v>72.876306755299268</v>
      </c>
      <c r="E28" s="58"/>
      <c r="F28" s="58"/>
      <c r="G28" s="58"/>
      <c r="H28" s="58"/>
      <c r="I28" s="58"/>
      <c r="J28" s="58"/>
      <c r="K28" s="58"/>
    </row>
    <row r="29" spans="1:11" ht="47.25">
      <c r="A29" s="69" t="s">
        <v>34</v>
      </c>
      <c r="B29" s="13">
        <v>1469.5</v>
      </c>
      <c r="C29" s="11">
        <v>852.9</v>
      </c>
      <c r="D29" s="52">
        <f t="shared" si="0"/>
        <v>58.040149710785983</v>
      </c>
    </row>
    <row r="30" spans="1:11" ht="63">
      <c r="A30" s="70" t="s">
        <v>35</v>
      </c>
      <c r="B30" s="13">
        <v>1251.8</v>
      </c>
      <c r="C30" s="11">
        <v>854.1</v>
      </c>
      <c r="D30" s="52">
        <f t="shared" si="0"/>
        <v>68.229749161207863</v>
      </c>
    </row>
    <row r="31" spans="1:11" ht="63">
      <c r="A31" s="70" t="s">
        <v>36</v>
      </c>
      <c r="B31" s="13">
        <v>21099.7</v>
      </c>
      <c r="C31" s="11">
        <v>15102.6</v>
      </c>
      <c r="D31" s="52">
        <f t="shared" si="0"/>
        <v>71.577321004564041</v>
      </c>
    </row>
    <row r="32" spans="1:11" ht="15.75">
      <c r="A32" s="70" t="s">
        <v>76</v>
      </c>
      <c r="B32" s="13">
        <v>13</v>
      </c>
      <c r="C32" s="11"/>
      <c r="D32" s="52"/>
    </row>
    <row r="33" spans="1:4" ht="47.25">
      <c r="A33" s="70" t="s">
        <v>37</v>
      </c>
      <c r="B33" s="13">
        <v>8667.2999999999993</v>
      </c>
      <c r="C33" s="11">
        <v>6022.8</v>
      </c>
      <c r="D33" s="52">
        <f t="shared" si="0"/>
        <v>69.488768128482931</v>
      </c>
    </row>
    <row r="34" spans="1:4" ht="15.75">
      <c r="A34" s="70" t="s">
        <v>80</v>
      </c>
      <c r="B34" s="13">
        <v>4508.5</v>
      </c>
      <c r="C34" s="11">
        <v>4310.2</v>
      </c>
      <c r="D34" s="52">
        <f t="shared" si="0"/>
        <v>95.601641344127756</v>
      </c>
    </row>
    <row r="35" spans="1:4" ht="15.75">
      <c r="A35" s="70" t="s">
        <v>38</v>
      </c>
      <c r="B35" s="13">
        <v>632.1</v>
      </c>
      <c r="C35" s="11"/>
      <c r="D35" s="52">
        <f t="shared" si="0"/>
        <v>0</v>
      </c>
    </row>
    <row r="36" spans="1:4" ht="16.5" thickBot="1">
      <c r="A36" s="71" t="s">
        <v>39</v>
      </c>
      <c r="B36" s="45">
        <v>33287.599999999999</v>
      </c>
      <c r="C36" s="24">
        <v>24548.2</v>
      </c>
      <c r="D36" s="48">
        <f t="shared" si="0"/>
        <v>73.745779209074854</v>
      </c>
    </row>
    <row r="37" spans="1:4" ht="16.5" thickBot="1">
      <c r="A37" s="19" t="s">
        <v>22</v>
      </c>
      <c r="B37" s="20">
        <f>B38</f>
        <v>1356.9</v>
      </c>
      <c r="C37" s="21">
        <f>C38</f>
        <v>934.1</v>
      </c>
      <c r="D37" s="22">
        <f t="shared" si="0"/>
        <v>68.840739921880754</v>
      </c>
    </row>
    <row r="38" spans="1:4" ht="16.5" thickBot="1">
      <c r="A38" s="27" t="s">
        <v>40</v>
      </c>
      <c r="B38" s="1">
        <v>1356.9</v>
      </c>
      <c r="C38" s="28">
        <v>934.1</v>
      </c>
      <c r="D38" s="29">
        <f t="shared" si="0"/>
        <v>68.840739921880754</v>
      </c>
    </row>
    <row r="39" spans="1:4" ht="32.25" thickBot="1">
      <c r="A39" s="19" t="s">
        <v>23</v>
      </c>
      <c r="B39" s="20">
        <f>B40+B41+B42</f>
        <v>2798.9</v>
      </c>
      <c r="C39" s="21">
        <f>C40+C41+C42</f>
        <v>2410.1000000000004</v>
      </c>
      <c r="D39" s="22">
        <f t="shared" si="0"/>
        <v>86.108828468326848</v>
      </c>
    </row>
    <row r="40" spans="1:4" ht="47.25">
      <c r="A40" s="15" t="s">
        <v>41</v>
      </c>
      <c r="B40" s="16">
        <v>2022.7</v>
      </c>
      <c r="C40" s="17">
        <v>1688.9</v>
      </c>
      <c r="D40" s="18">
        <f t="shared" si="0"/>
        <v>83.497305581648291</v>
      </c>
    </row>
    <row r="41" spans="1:4" ht="15.75">
      <c r="A41" s="10" t="s">
        <v>68</v>
      </c>
      <c r="B41" s="11">
        <v>711.2</v>
      </c>
      <c r="C41" s="13">
        <v>711.2</v>
      </c>
      <c r="D41" s="12">
        <f t="shared" si="0"/>
        <v>100</v>
      </c>
    </row>
    <row r="42" spans="1:4" ht="33" customHeight="1" thickBot="1">
      <c r="A42" s="23" t="s">
        <v>65</v>
      </c>
      <c r="B42" s="24">
        <v>65</v>
      </c>
      <c r="C42" s="25">
        <v>10</v>
      </c>
      <c r="D42" s="26">
        <f t="shared" si="0"/>
        <v>15.384615384615385</v>
      </c>
    </row>
    <row r="43" spans="1:4" ht="16.5" thickBot="1">
      <c r="A43" s="19" t="s">
        <v>24</v>
      </c>
      <c r="B43" s="20">
        <f>B44+B46+B47+B49+B48+B45</f>
        <v>57301.100000000006</v>
      </c>
      <c r="C43" s="21">
        <f>C44+C45+C46+C47+C49+C48</f>
        <v>20895.800000000003</v>
      </c>
      <c r="D43" s="22">
        <f t="shared" si="0"/>
        <v>36.466664688810511</v>
      </c>
    </row>
    <row r="44" spans="1:4" ht="15.75">
      <c r="A44" s="15" t="s">
        <v>42</v>
      </c>
      <c r="B44" s="16">
        <v>3559.2</v>
      </c>
      <c r="C44" s="17">
        <v>2848.8</v>
      </c>
      <c r="D44" s="18">
        <f t="shared" si="0"/>
        <v>80.040458530006759</v>
      </c>
    </row>
    <row r="45" spans="1:4" ht="15.75">
      <c r="A45" s="15" t="s">
        <v>78</v>
      </c>
      <c r="B45" s="16">
        <v>0</v>
      </c>
      <c r="C45" s="17"/>
      <c r="D45" s="18" t="e">
        <f t="shared" si="0"/>
        <v>#DIV/0!</v>
      </c>
    </row>
    <row r="46" spans="1:4" ht="15.75">
      <c r="A46" s="10" t="s">
        <v>43</v>
      </c>
      <c r="B46" s="11">
        <v>20990.9</v>
      </c>
      <c r="C46" s="13">
        <v>13725.4</v>
      </c>
      <c r="D46" s="12">
        <f t="shared" si="0"/>
        <v>65.387382151313176</v>
      </c>
    </row>
    <row r="47" spans="1:4" ht="15.75">
      <c r="A47" s="10" t="s">
        <v>44</v>
      </c>
      <c r="B47" s="11">
        <v>17503.5</v>
      </c>
      <c r="C47" s="13">
        <v>3828.9</v>
      </c>
      <c r="D47" s="12">
        <f t="shared" si="0"/>
        <v>21.875053560716427</v>
      </c>
    </row>
    <row r="48" spans="1:4" ht="15.75">
      <c r="A48" s="23" t="s">
        <v>75</v>
      </c>
      <c r="B48" s="24">
        <v>13239.8</v>
      </c>
      <c r="C48" s="25">
        <v>492.7</v>
      </c>
      <c r="D48" s="26">
        <f t="shared" si="0"/>
        <v>3.7213553074819861</v>
      </c>
    </row>
    <row r="49" spans="1:4" ht="16.5" thickBot="1">
      <c r="A49" s="23" t="s">
        <v>45</v>
      </c>
      <c r="B49" s="24">
        <v>2007.7</v>
      </c>
      <c r="C49" s="25"/>
      <c r="D49" s="26">
        <f t="shared" si="0"/>
        <v>0</v>
      </c>
    </row>
    <row r="50" spans="1:4" ht="16.5" thickBot="1">
      <c r="A50" s="19" t="s">
        <v>25</v>
      </c>
      <c r="B50" s="35">
        <f>B52+B54+B51+B53</f>
        <v>30826</v>
      </c>
      <c r="C50" s="36">
        <f>C52+C54+C51+C53</f>
        <v>15759.199999999999</v>
      </c>
      <c r="D50" s="22">
        <v>0</v>
      </c>
    </row>
    <row r="51" spans="1:4" ht="15.75">
      <c r="A51" s="49" t="s">
        <v>73</v>
      </c>
      <c r="B51" s="53">
        <v>36</v>
      </c>
      <c r="C51" s="37">
        <v>29.8</v>
      </c>
      <c r="D51" s="47"/>
    </row>
    <row r="52" spans="1:4" ht="15.75">
      <c r="A52" s="10" t="s">
        <v>46</v>
      </c>
      <c r="B52" s="11">
        <v>21242.1</v>
      </c>
      <c r="C52" s="14">
        <v>6354.4</v>
      </c>
      <c r="D52" s="52">
        <f t="shared" si="0"/>
        <v>29.914179859806705</v>
      </c>
    </row>
    <row r="53" spans="1:4" ht="15.75">
      <c r="A53" s="23" t="s">
        <v>74</v>
      </c>
      <c r="B53" s="24">
        <v>2968.5</v>
      </c>
      <c r="C53" s="30">
        <v>2908.9</v>
      </c>
      <c r="D53" s="54"/>
    </row>
    <row r="54" spans="1:4" ht="32.25" thickBot="1">
      <c r="A54" s="23" t="s">
        <v>64</v>
      </c>
      <c r="B54" s="24">
        <v>6579.4</v>
      </c>
      <c r="C54" s="30">
        <v>6466.1</v>
      </c>
      <c r="D54" s="54">
        <f t="shared" si="0"/>
        <v>98.277958476456831</v>
      </c>
    </row>
    <row r="55" spans="1:4" ht="16.5" thickBot="1">
      <c r="A55" s="79" t="s">
        <v>82</v>
      </c>
      <c r="B55" s="21">
        <f>B56</f>
        <v>1755.5</v>
      </c>
      <c r="C55" s="76"/>
      <c r="D55" s="77"/>
    </row>
    <row r="56" spans="1:4" ht="16.5" thickBot="1">
      <c r="A56" s="80" t="s">
        <v>83</v>
      </c>
      <c r="B56" s="28">
        <v>1755.5</v>
      </c>
      <c r="C56" s="81"/>
      <c r="D56" s="78"/>
    </row>
    <row r="57" spans="1:4" ht="16.5" thickBot="1">
      <c r="A57" s="79" t="s">
        <v>26</v>
      </c>
      <c r="B57" s="21">
        <f>B58+B59+B60+B61+B62</f>
        <v>560981</v>
      </c>
      <c r="C57" s="82">
        <f>C58+C59+C61+C62+C60</f>
        <v>379626.49999999994</v>
      </c>
      <c r="D57" s="38">
        <f t="shared" si="0"/>
        <v>67.671899761310982</v>
      </c>
    </row>
    <row r="58" spans="1:4" ht="15.75">
      <c r="A58" s="15" t="s">
        <v>47</v>
      </c>
      <c r="B58" s="16">
        <v>119933.2</v>
      </c>
      <c r="C58" s="50">
        <v>73275.7</v>
      </c>
      <c r="D58" s="51">
        <f t="shared" si="0"/>
        <v>61.097094049020619</v>
      </c>
    </row>
    <row r="59" spans="1:4" ht="15.75">
      <c r="A59" s="10" t="s">
        <v>48</v>
      </c>
      <c r="B59" s="11">
        <v>375194.4</v>
      </c>
      <c r="C59" s="14">
        <v>260494.9</v>
      </c>
      <c r="D59" s="52">
        <f t="shared" si="0"/>
        <v>69.429314510024668</v>
      </c>
    </row>
    <row r="60" spans="1:4" ht="15.75">
      <c r="A60" s="10" t="s">
        <v>72</v>
      </c>
      <c r="B60" s="11">
        <v>36641.800000000003</v>
      </c>
      <c r="C60" s="14">
        <v>25716</v>
      </c>
      <c r="D60" s="52">
        <f t="shared" si="0"/>
        <v>70.182141707012207</v>
      </c>
    </row>
    <row r="61" spans="1:4" ht="15.75">
      <c r="A61" s="10" t="s">
        <v>49</v>
      </c>
      <c r="B61" s="11">
        <v>7853</v>
      </c>
      <c r="C61" s="14">
        <v>4745.6000000000004</v>
      </c>
      <c r="D61" s="52">
        <f t="shared" si="0"/>
        <v>60.43040876098307</v>
      </c>
    </row>
    <row r="62" spans="1:4" ht="16.5" thickBot="1">
      <c r="A62" s="44" t="s">
        <v>50</v>
      </c>
      <c r="B62" s="24">
        <v>21358.6</v>
      </c>
      <c r="C62" s="46">
        <v>15394.3</v>
      </c>
      <c r="D62" s="48">
        <f t="shared" si="0"/>
        <v>72.075416928075811</v>
      </c>
    </row>
    <row r="63" spans="1:4" ht="16.5" thickBot="1">
      <c r="A63" s="19" t="s">
        <v>27</v>
      </c>
      <c r="B63" s="20">
        <f>B64+B65</f>
        <v>73003.3</v>
      </c>
      <c r="C63" s="83">
        <f>C64+C65</f>
        <v>46617.5</v>
      </c>
      <c r="D63" s="22">
        <f t="shared" si="0"/>
        <v>63.85670236824911</v>
      </c>
    </row>
    <row r="64" spans="1:4" ht="15.75">
      <c r="A64" s="15" t="s">
        <v>51</v>
      </c>
      <c r="B64" s="16">
        <v>71462.600000000006</v>
      </c>
      <c r="C64" s="31">
        <v>45462.8</v>
      </c>
      <c r="D64" s="18">
        <f t="shared" si="0"/>
        <v>63.61761256937195</v>
      </c>
    </row>
    <row r="65" spans="1:4" ht="16.5" thickBot="1">
      <c r="A65" s="23" t="s">
        <v>52</v>
      </c>
      <c r="B65" s="24">
        <v>1540.7</v>
      </c>
      <c r="C65" s="30">
        <v>1154.7</v>
      </c>
      <c r="D65" s="26">
        <f t="shared" si="0"/>
        <v>74.946452911014475</v>
      </c>
    </row>
    <row r="66" spans="1:4" ht="16.5" thickBot="1">
      <c r="A66" s="19" t="s">
        <v>28</v>
      </c>
      <c r="B66" s="20">
        <f>B67</f>
        <v>50.8</v>
      </c>
      <c r="C66" s="21">
        <f>C67</f>
        <v>50.5</v>
      </c>
      <c r="D66" s="22">
        <f t="shared" si="0"/>
        <v>99.409448818897644</v>
      </c>
    </row>
    <row r="67" spans="1:4" ht="16.5" thickBot="1">
      <c r="A67" s="27" t="s">
        <v>53</v>
      </c>
      <c r="B67" s="1">
        <v>50.8</v>
      </c>
      <c r="C67" s="32">
        <v>50.5</v>
      </c>
      <c r="D67" s="29">
        <f t="shared" si="0"/>
        <v>99.409448818897644</v>
      </c>
    </row>
    <row r="68" spans="1:4" ht="16.5" thickBot="1">
      <c r="A68" s="19" t="s">
        <v>29</v>
      </c>
      <c r="B68" s="20">
        <f>B69+B70+B71+B72+B73</f>
        <v>71998.900000000009</v>
      </c>
      <c r="C68" s="21">
        <f>C69+C70+C71+C72+C73</f>
        <v>51562.700000000004</v>
      </c>
      <c r="D68" s="22">
        <f t="shared" si="0"/>
        <v>71.615955243760666</v>
      </c>
    </row>
    <row r="69" spans="1:4" ht="15.75">
      <c r="A69" s="15" t="s">
        <v>54</v>
      </c>
      <c r="B69" s="16">
        <v>907.3</v>
      </c>
      <c r="C69" s="31">
        <v>810.9</v>
      </c>
      <c r="D69" s="18">
        <f t="shared" si="0"/>
        <v>89.375068885704849</v>
      </c>
    </row>
    <row r="70" spans="1:4" ht="15.75">
      <c r="A70" s="10" t="s">
        <v>55</v>
      </c>
      <c r="B70" s="11">
        <v>33345.1</v>
      </c>
      <c r="C70" s="14">
        <v>24800.3</v>
      </c>
      <c r="D70" s="12">
        <f t="shared" si="0"/>
        <v>74.374645750050234</v>
      </c>
    </row>
    <row r="71" spans="1:4" ht="15.75">
      <c r="A71" s="10" t="s">
        <v>56</v>
      </c>
      <c r="B71" s="11">
        <v>23875.4</v>
      </c>
      <c r="C71" s="14">
        <v>15652.8</v>
      </c>
      <c r="D71" s="12">
        <f t="shared" si="0"/>
        <v>65.560367574993506</v>
      </c>
    </row>
    <row r="72" spans="1:4" ht="15.75">
      <c r="A72" s="10" t="s">
        <v>57</v>
      </c>
      <c r="B72" s="11">
        <v>4949.8</v>
      </c>
      <c r="C72" s="14">
        <v>4083.4</v>
      </c>
      <c r="D72" s="12">
        <f t="shared" si="0"/>
        <v>82.496262475251527</v>
      </c>
    </row>
    <row r="73" spans="1:4" ht="16.5" thickBot="1">
      <c r="A73" s="23" t="s">
        <v>58</v>
      </c>
      <c r="B73" s="24">
        <v>8921.2999999999993</v>
      </c>
      <c r="C73" s="30">
        <v>6215.3</v>
      </c>
      <c r="D73" s="26">
        <f t="shared" si="0"/>
        <v>69.668097698765891</v>
      </c>
    </row>
    <row r="74" spans="1:4" ht="16.5" thickBot="1">
      <c r="A74" s="19" t="s">
        <v>30</v>
      </c>
      <c r="B74" s="20">
        <f>B76+B75</f>
        <v>14259</v>
      </c>
      <c r="C74" s="20">
        <f>C76+C75</f>
        <v>7986.2</v>
      </c>
      <c r="D74" s="22">
        <f t="shared" si="0"/>
        <v>56.008135212848018</v>
      </c>
    </row>
    <row r="75" spans="1:4" ht="15.75">
      <c r="A75" s="49" t="s">
        <v>77</v>
      </c>
      <c r="B75" s="74">
        <v>11361.3</v>
      </c>
      <c r="C75" s="74">
        <v>7374</v>
      </c>
      <c r="D75" s="47"/>
    </row>
    <row r="76" spans="1:4" ht="16.5" thickBot="1">
      <c r="A76" s="44" t="s">
        <v>59</v>
      </c>
      <c r="B76" s="45">
        <v>2897.7</v>
      </c>
      <c r="C76" s="46">
        <v>612.20000000000005</v>
      </c>
      <c r="D76" s="48">
        <f t="shared" si="0"/>
        <v>21.127100804086002</v>
      </c>
    </row>
    <row r="77" spans="1:4" ht="28.5" customHeight="1" thickBot="1">
      <c r="A77" s="40" t="s">
        <v>66</v>
      </c>
      <c r="B77" s="41">
        <f>B78</f>
        <v>0.8</v>
      </c>
      <c r="C77" s="42">
        <f>C78</f>
        <v>0.8</v>
      </c>
      <c r="D77" s="43">
        <f t="shared" si="0"/>
        <v>100</v>
      </c>
    </row>
    <row r="78" spans="1:4" ht="30" customHeight="1" thickBot="1">
      <c r="A78" s="27" t="s">
        <v>67</v>
      </c>
      <c r="B78" s="1">
        <v>0.8</v>
      </c>
      <c r="C78" s="32">
        <v>0.8</v>
      </c>
      <c r="D78" s="29">
        <f t="shared" si="0"/>
        <v>100</v>
      </c>
    </row>
    <row r="79" spans="1:4" ht="48" thickBot="1">
      <c r="A79" s="19" t="s">
        <v>60</v>
      </c>
      <c r="B79" s="20">
        <f>B80+B81</f>
        <v>112005.5</v>
      </c>
      <c r="C79" s="21">
        <f>C80+C81</f>
        <v>86233.7</v>
      </c>
      <c r="D79" s="22">
        <f t="shared" si="0"/>
        <v>76.990594211891377</v>
      </c>
    </row>
    <row r="80" spans="1:4" ht="47.25">
      <c r="A80" s="15" t="s">
        <v>61</v>
      </c>
      <c r="B80" s="16">
        <v>62569.9</v>
      </c>
      <c r="C80" s="31">
        <v>47317</v>
      </c>
      <c r="D80" s="18">
        <f t="shared" si="0"/>
        <v>75.622623657701226</v>
      </c>
    </row>
    <row r="81" spans="1:4" ht="16.5" thickBot="1">
      <c r="A81" s="23" t="s">
        <v>62</v>
      </c>
      <c r="B81" s="24">
        <v>49435.6</v>
      </c>
      <c r="C81" s="30">
        <v>38916.699999999997</v>
      </c>
      <c r="D81" s="26">
        <f t="shared" si="0"/>
        <v>78.72201409510555</v>
      </c>
    </row>
    <row r="82" spans="1:4" ht="16.5" thickBot="1">
      <c r="A82" s="19" t="s">
        <v>63</v>
      </c>
      <c r="B82" s="33">
        <f>B79+B77+B74+B68+B66+B63+B57+B55+B50+B43+B37+B39+B28</f>
        <v>997267.20000000007</v>
      </c>
      <c r="C82" s="34">
        <f>C28+C37+C39+C43+C50+C57+C63+C66+C68+C74+C79+C77</f>
        <v>663767.89999999991</v>
      </c>
      <c r="D82" s="22">
        <f t="shared" si="0"/>
        <v>66.558681564980773</v>
      </c>
    </row>
    <row r="83" spans="1:4" ht="15.75">
      <c r="B83" s="1"/>
      <c r="C83" s="2"/>
    </row>
    <row r="84" spans="1:4">
      <c r="B84" s="8"/>
      <c r="C84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petrovix</cp:lastModifiedBy>
  <cp:lastPrinted>2018-08-09T04:39:52Z</cp:lastPrinted>
  <dcterms:created xsi:type="dcterms:W3CDTF">2015-03-17T06:24:35Z</dcterms:created>
  <dcterms:modified xsi:type="dcterms:W3CDTF">2019-10-11T09:55:54Z</dcterms:modified>
</cp:coreProperties>
</file>