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42" i="1"/>
  <c r="C27"/>
  <c r="B27"/>
  <c r="B16"/>
  <c r="B54"/>
  <c r="D44"/>
  <c r="B60"/>
  <c r="D21"/>
  <c r="C71"/>
  <c r="B42"/>
  <c r="B4"/>
  <c r="B71"/>
  <c r="C36"/>
  <c r="C38"/>
  <c r="C49"/>
  <c r="C54"/>
  <c r="C60"/>
  <c r="C65"/>
  <c r="C74"/>
  <c r="C76"/>
  <c r="C4"/>
  <c r="C16"/>
  <c r="B65"/>
  <c r="B38"/>
  <c r="C63"/>
  <c r="D47"/>
  <c r="D22"/>
  <c r="B74"/>
  <c r="B63"/>
  <c r="B49"/>
  <c r="B76"/>
  <c r="D57"/>
  <c r="D40"/>
  <c r="B36"/>
  <c r="D32"/>
  <c r="D28"/>
  <c r="D75"/>
  <c r="D41"/>
  <c r="D53"/>
  <c r="D24"/>
  <c r="D23"/>
  <c r="D20"/>
  <c r="D19"/>
  <c r="D18"/>
  <c r="D17"/>
  <c r="D15"/>
  <c r="D14"/>
  <c r="D13"/>
  <c r="D12"/>
  <c r="D11"/>
  <c r="D10"/>
  <c r="D8"/>
  <c r="D6"/>
  <c r="D5"/>
  <c r="D78"/>
  <c r="D77"/>
  <c r="D73"/>
  <c r="D70"/>
  <c r="D69"/>
  <c r="D68"/>
  <c r="D67"/>
  <c r="D66"/>
  <c r="D64"/>
  <c r="D62"/>
  <c r="D61"/>
  <c r="D59"/>
  <c r="D58"/>
  <c r="D56"/>
  <c r="D55"/>
  <c r="D51"/>
  <c r="D34"/>
  <c r="D30"/>
  <c r="D29"/>
  <c r="D48"/>
  <c r="D46"/>
  <c r="D45"/>
  <c r="D43"/>
  <c r="D39"/>
  <c r="D37"/>
  <c r="D35"/>
  <c r="D7"/>
  <c r="D63" l="1"/>
  <c r="B25"/>
  <c r="D38"/>
  <c r="D36"/>
  <c r="C25"/>
  <c r="D4"/>
  <c r="D74"/>
  <c r="D76"/>
  <c r="D71"/>
  <c r="D65"/>
  <c r="D60"/>
  <c r="D54"/>
  <c r="D42"/>
  <c r="B79"/>
  <c r="D27"/>
  <c r="D16"/>
  <c r="C79"/>
  <c r="D79" l="1"/>
  <c r="D25"/>
</calcChain>
</file>

<file path=xl/sharedStrings.xml><?xml version="1.0" encoding="utf-8"?>
<sst xmlns="http://schemas.openxmlformats.org/spreadsheetml/2006/main" count="82" uniqueCount="82">
  <si>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</si>
  <si>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</si>
  <si>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</si>
  <si>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</si>
  <si>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</si>
  <si>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</si>
  <si>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</si>
  <si>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</si>
  <si>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</si>
  <si>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</si>
  <si>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</si>
  <si>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</si>
  <si>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</si>
  <si>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</si>
  <si>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</si>
  <si>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</si>
  <si>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</si>
  <si>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</si>
  <si>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</si>
  <si>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</si>
  <si>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</si>
  <si>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</si>
  <si>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</si>
  <si>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</si>
  <si>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</si>
  <si>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</si>
  <si>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</si>
  <si>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</si>
  <si>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</si>
  <si>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</si>
  <si>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</si>
  <si>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</si>
  <si>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</si>
  <si>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</si>
  <si>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</si>
  <si>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</si>
  <si>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</si>
  <si>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</si>
  <si>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</si>
  <si>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</si>
  <si>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</si>
  <si>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</si>
  <si>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</si>
  <si>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</si>
  <si>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</si>
  <si>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</si>
  <si>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</si>
  <si>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</si>
  <si>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</si>
  <si>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</si>
  <si>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</si>
  <si>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</si>
  <si>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</si>
  <si>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</si>
  <si>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</si>
  <si>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</si>
  <si>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</si>
  <si>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</si>
  <si>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</si>
  <si>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</si>
  <si>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</si>
  <si>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</si>
  <si>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</si>
  <si>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</si>
  <si>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</si>
  <si>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</si>
  <si>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</si>
  <si>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</si>
  <si>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</si>
  <si>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</si>
  <si>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</si>
  <si>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</si>
  <si>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</si>
  <si>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</si>
  <si>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</si>
  <si>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</si>
  <si>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</si>
  <si>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</si>
  <si>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</si>
  <si>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БЕЗВОЗМЕЗДНЫЕ ПОСТУПЛЕНИЯ ОТ НЕГОСУДАРСТВЕННЫХ ОРГАНИЗАЦИЙ</t>
  </si>
  <si>
    <t>Обеспечение проведения выборов и референдумов</t>
  </si>
  <si>
    <t>Сведения по состоянию на 01.05.2019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</si>
</sst>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164" fontId="3" fillId="0" borderId="1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wrapText="1"/>
    </xf>
    <xf numFmtId="164" fontId="2" fillId="0" borderId="21" xfId="0" applyNumberFormat="1" applyFont="1" applyFill="1" applyBorder="1" applyAlignment="1">
      <alignment horizontal="center" wrapText="1"/>
    </xf>
    <xf numFmtId="49" fontId="3" fillId="0" borderId="24" xfId="0" applyNumberFormat="1" applyFont="1" applyFill="1" applyBorder="1" applyAlignment="1">
      <alignment horizontal="left" wrapText="1"/>
    </xf>
    <xf numFmtId="164" fontId="3" fillId="0" borderId="25" xfId="0" applyNumberFormat="1" applyFont="1" applyFill="1" applyBorder="1" applyAlignment="1">
      <alignment horizontal="right" wrapText="1"/>
    </xf>
    <xf numFmtId="164" fontId="3" fillId="0" borderId="24" xfId="0" applyNumberFormat="1" applyFont="1" applyFill="1" applyBorder="1" applyAlignment="1">
      <alignment horizontal="right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wrapText="1"/>
    </xf>
    <xf numFmtId="164" fontId="2" fillId="0" borderId="27" xfId="0" applyNumberFormat="1" applyFont="1" applyFill="1" applyBorder="1" applyAlignment="1">
      <alignment horizontal="right" wrapText="1"/>
    </xf>
    <xf numFmtId="164" fontId="2" fillId="0" borderId="27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7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3" fillId="0" borderId="28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9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horizontal="center" wrapText="1"/>
    </xf>
    <xf numFmtId="0" fontId="2" fillId="0" borderId="36" xfId="0" applyFont="1" applyFill="1" applyBorder="1" applyAlignment="1">
      <alignment wrapText="1"/>
    </xf>
    <xf numFmtId="165" fontId="2" fillId="0" borderId="37" xfId="0" applyNumberFormat="1" applyFont="1" applyFill="1" applyBorder="1" applyAlignment="1">
      <alignment horizontal="center" wrapText="1"/>
    </xf>
    <xf numFmtId="0" fontId="2" fillId="0" borderId="38" xfId="0" applyFont="1" applyFill="1" applyBorder="1" applyAlignment="1">
      <alignment wrapText="1"/>
    </xf>
    <xf numFmtId="0" fontId="3" fillId="0" borderId="36" xfId="0" applyFont="1" applyFill="1" applyBorder="1" applyAlignment="1">
      <alignment wrapText="1"/>
    </xf>
    <xf numFmtId="0" fontId="3" fillId="0" borderId="22" xfId="0" applyFont="1" applyFill="1" applyBorder="1" applyAlignment="1">
      <alignment wrapText="1"/>
    </xf>
    <xf numFmtId="164" fontId="3" fillId="0" borderId="23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9" xfId="0" applyNumberFormat="1" applyFont="1" applyFill="1" applyBorder="1" applyAlignment="1">
      <alignment horizontal="left" wrapText="1"/>
    </xf>
    <xf numFmtId="49" fontId="2" fillId="0" borderId="40" xfId="0" applyNumberFormat="1" applyFont="1" applyFill="1" applyBorder="1" applyAlignment="1">
      <alignment horizontal="left" wrapText="1"/>
    </xf>
    <xf numFmtId="49" fontId="2" fillId="0" borderId="41" xfId="0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/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21" xfId="0" applyNumberFormat="1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wrapText="1"/>
    </xf>
    <xf numFmtId="0" fontId="3" fillId="0" borderId="35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1"/>
  <sheetViews>
    <sheetView tabSelected="1" topLeftCell="A58" zoomScale="115" zoomScaleNormal="100" workbookViewId="0">
      <selection activeCell="E27" sqref="E27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57" customWidth="1"/>
    <col min="6" max="6" width="9.140625" style="57"/>
    <col min="7" max="7" width="7.7109375" style="57" customWidth="1"/>
    <col min="8" max="16384" width="9.140625" style="57"/>
  </cols>
  <sheetData>
    <row r="1" spans="1:5" ht="15.75" thickBot="1">
      <c r="A1" s="3" t="s">
        <v>81</v>
      </c>
    </row>
    <row r="2" spans="1:5" ht="48" thickBot="1">
      <c r="A2" s="61" t="s">
        <v>0</v>
      </c>
      <c r="B2" s="62" t="s">
        <v>31</v>
      </c>
      <c r="C2" s="62" t="s">
        <v>32</v>
      </c>
      <c r="D2" s="63" t="s">
        <v>1</v>
      </c>
    </row>
    <row r="3" spans="1:5" ht="16.5" thickBot="1">
      <c r="A3" s="78" t="s">
        <v>2</v>
      </c>
      <c r="B3" s="79"/>
      <c r="C3" s="79"/>
      <c r="D3" s="80"/>
    </row>
    <row r="4" spans="1:5" ht="16.5" thickBot="1">
      <c r="A4" s="68" t="s">
        <v>3</v>
      </c>
      <c r="B4" s="69">
        <f>SUM(B5:B15)</f>
        <v>81153</v>
      </c>
      <c r="C4" s="69">
        <f>SUM(C5:C15)</f>
        <v>25878.5</v>
      </c>
      <c r="D4" s="70">
        <f>C4/B4*100</f>
        <v>31.888531539191405</v>
      </c>
      <c r="E4" s="58"/>
    </row>
    <row r="5" spans="1:5" ht="16.5" thickBot="1">
      <c r="A5" s="64" t="s">
        <v>4</v>
      </c>
      <c r="B5" s="5">
        <v>42113.4</v>
      </c>
      <c r="C5" s="5">
        <v>12328.3</v>
      </c>
      <c r="D5" s="65">
        <f>C5/B5*100</f>
        <v>29.274055288815433</v>
      </c>
    </row>
    <row r="6" spans="1:5" ht="32.25" thickBot="1">
      <c r="A6" s="64" t="s">
        <v>5</v>
      </c>
      <c r="B6" s="5">
        <v>276.10000000000002</v>
      </c>
      <c r="C6" s="5">
        <v>97.8</v>
      </c>
      <c r="D6" s="65">
        <f>C6/B6*100</f>
        <v>35.421948569358925</v>
      </c>
    </row>
    <row r="7" spans="1:5" ht="16.5" thickBot="1">
      <c r="A7" s="64" t="s">
        <v>6</v>
      </c>
      <c r="B7" s="5">
        <v>6907</v>
      </c>
      <c r="C7" s="5">
        <v>2716.1</v>
      </c>
      <c r="D7" s="65">
        <f t="shared" ref="D7:D79" si="0">C7/B7*100</f>
        <v>39.323874330389458</v>
      </c>
    </row>
    <row r="8" spans="1:5" ht="16.5" thickBot="1">
      <c r="A8" s="64" t="s">
        <v>7</v>
      </c>
      <c r="B8" s="5">
        <v>2300</v>
      </c>
      <c r="C8" s="5">
        <v>843</v>
      </c>
      <c r="D8" s="65">
        <f t="shared" si="0"/>
        <v>36.652173913043477</v>
      </c>
    </row>
    <row r="9" spans="1:5" ht="32.25" thickBot="1">
      <c r="A9" s="64" t="s">
        <v>71</v>
      </c>
      <c r="B9" s="5"/>
      <c r="C9" s="5"/>
      <c r="D9" s="65"/>
    </row>
    <row r="10" spans="1:5" ht="32.25" thickBot="1">
      <c r="A10" s="64" t="s">
        <v>8</v>
      </c>
      <c r="B10" s="5">
        <v>11818</v>
      </c>
      <c r="C10" s="5">
        <v>3509.2</v>
      </c>
      <c r="D10" s="65">
        <f t="shared" si="0"/>
        <v>29.693687595193769</v>
      </c>
    </row>
    <row r="11" spans="1:5" ht="16.5" thickBot="1">
      <c r="A11" s="64" t="s">
        <v>9</v>
      </c>
      <c r="B11" s="5">
        <v>200</v>
      </c>
      <c r="C11" s="5">
        <v>132.30000000000001</v>
      </c>
      <c r="D11" s="65">
        <f t="shared" si="0"/>
        <v>66.150000000000006</v>
      </c>
    </row>
    <row r="12" spans="1:5" ht="32.25" thickBot="1">
      <c r="A12" s="64" t="s">
        <v>10</v>
      </c>
      <c r="B12" s="5">
        <v>15938.5</v>
      </c>
      <c r="C12" s="7">
        <v>5532.5</v>
      </c>
      <c r="D12" s="65">
        <f t="shared" si="0"/>
        <v>34.711547510744424</v>
      </c>
    </row>
    <row r="13" spans="1:5" ht="32.25" thickBot="1">
      <c r="A13" s="64" t="s">
        <v>11</v>
      </c>
      <c r="B13" s="5">
        <v>600</v>
      </c>
      <c r="C13" s="6">
        <v>138.4</v>
      </c>
      <c r="D13" s="65">
        <f t="shared" si="0"/>
        <v>23.06666666666667</v>
      </c>
    </row>
    <row r="14" spans="1:5" ht="16.5" thickBot="1">
      <c r="A14" s="64" t="s">
        <v>13</v>
      </c>
      <c r="B14" s="5">
        <v>1000</v>
      </c>
      <c r="C14" s="6">
        <v>589.9</v>
      </c>
      <c r="D14" s="65">
        <f t="shared" si="0"/>
        <v>58.989999999999995</v>
      </c>
    </row>
    <row r="15" spans="1:5" ht="16.5" thickBot="1">
      <c r="A15" s="66" t="s">
        <v>12</v>
      </c>
      <c r="B15" s="40">
        <v>0</v>
      </c>
      <c r="C15" s="77">
        <v>-9</v>
      </c>
      <c r="D15" s="29" t="e">
        <f t="shared" si="0"/>
        <v>#DIV/0!</v>
      </c>
    </row>
    <row r="16" spans="1:5" ht="16.5" thickBot="1">
      <c r="A16" s="68" t="s">
        <v>14</v>
      </c>
      <c r="B16" s="69">
        <f>B17+B18+B19+B20+B21+B22+B23+B24</f>
        <v>830155.6</v>
      </c>
      <c r="C16" s="69">
        <f>SUM(C17:C24)</f>
        <v>283581.8</v>
      </c>
      <c r="D16" s="70">
        <f t="shared" si="0"/>
        <v>34.16007794201473</v>
      </c>
    </row>
    <row r="17" spans="1:11" ht="32.25" thickBot="1">
      <c r="A17" s="64" t="s">
        <v>15</v>
      </c>
      <c r="B17" s="5">
        <v>301889.7</v>
      </c>
      <c r="C17" s="5">
        <v>116775.3</v>
      </c>
      <c r="D17" s="65">
        <f t="shared" si="0"/>
        <v>38.681445574327313</v>
      </c>
      <c r="E17" s="59"/>
    </row>
    <row r="18" spans="1:11" ht="48" thickBot="1">
      <c r="A18" s="64" t="s">
        <v>16</v>
      </c>
      <c r="B18" s="5">
        <v>93107.3</v>
      </c>
      <c r="C18" s="5">
        <v>27478.9</v>
      </c>
      <c r="D18" s="65">
        <f t="shared" si="0"/>
        <v>29.513153103999361</v>
      </c>
    </row>
    <row r="19" spans="1:11" ht="32.25" thickBot="1">
      <c r="A19" s="64" t="s">
        <v>17</v>
      </c>
      <c r="B19" s="5">
        <v>433871.3</v>
      </c>
      <c r="C19" s="5">
        <v>139287.79999999999</v>
      </c>
      <c r="D19" s="65">
        <f t="shared" si="0"/>
        <v>32.103483221867869</v>
      </c>
    </row>
    <row r="20" spans="1:11" ht="16.5" thickBot="1">
      <c r="A20" s="64" t="s">
        <v>18</v>
      </c>
      <c r="B20" s="5">
        <v>2661.5</v>
      </c>
      <c r="C20" s="6">
        <v>1416.1</v>
      </c>
      <c r="D20" s="65">
        <f t="shared" si="0"/>
        <v>53.206838249107648</v>
      </c>
    </row>
    <row r="21" spans="1:11" ht="32.25" thickBot="1">
      <c r="A21" s="64" t="s">
        <v>79</v>
      </c>
      <c r="B21" s="5">
        <v>0</v>
      </c>
      <c r="C21" s="6"/>
      <c r="D21" s="65" t="e">
        <f t="shared" si="0"/>
        <v>#DIV/0!</v>
      </c>
    </row>
    <row r="22" spans="1:11" ht="16.5" thickBot="1">
      <c r="A22" s="64" t="s">
        <v>70</v>
      </c>
      <c r="B22" s="5">
        <v>0</v>
      </c>
      <c r="C22" s="6"/>
      <c r="D22" s="65" t="e">
        <f t="shared" si="0"/>
        <v>#DIV/0!</v>
      </c>
    </row>
    <row r="23" spans="1:11" ht="63.75" thickBot="1">
      <c r="A23" s="64" t="s">
        <v>19</v>
      </c>
      <c r="B23" s="5">
        <v>38.200000000000003</v>
      </c>
      <c r="C23" s="6">
        <v>38.200000000000003</v>
      </c>
      <c r="D23" s="65">
        <f t="shared" si="0"/>
        <v>100</v>
      </c>
    </row>
    <row r="24" spans="1:11" ht="48" thickBot="1">
      <c r="A24" s="64" t="s">
        <v>20</v>
      </c>
      <c r="B24" s="5">
        <v>-1412.4</v>
      </c>
      <c r="C24" s="5">
        <v>-1414.5</v>
      </c>
      <c r="D24" s="65">
        <f t="shared" si="0"/>
        <v>100.14868309260831</v>
      </c>
      <c r="E24" s="59"/>
    </row>
    <row r="25" spans="1:11" ht="16.5" thickBot="1">
      <c r="A25" s="67" t="s">
        <v>21</v>
      </c>
      <c r="B25" s="9">
        <f>B4+B16</f>
        <v>911308.6</v>
      </c>
      <c r="C25" s="9">
        <f>C4+C16</f>
        <v>309460.3</v>
      </c>
      <c r="D25" s="65">
        <f t="shared" si="0"/>
        <v>33.957794319070402</v>
      </c>
      <c r="E25" s="59"/>
    </row>
    <row r="26" spans="1:11" ht="16.5" thickBot="1">
      <c r="A26" s="78" t="s">
        <v>69</v>
      </c>
      <c r="B26" s="79"/>
      <c r="C26" s="79"/>
      <c r="D26" s="80"/>
      <c r="E26" s="74"/>
      <c r="F26" s="60"/>
      <c r="G26" s="60"/>
      <c r="H26" s="60"/>
      <c r="I26" s="60"/>
      <c r="J26" s="60"/>
      <c r="K26" s="60"/>
    </row>
    <row r="27" spans="1:11" ht="15.75">
      <c r="A27" s="75" t="s">
        <v>33</v>
      </c>
      <c r="B27" s="36">
        <f>B28+B29+B30+B31+B32+B34+B35+B33</f>
        <v>69614</v>
      </c>
      <c r="C27" s="36">
        <f>C28+C29+C30+C31+C32+C34+C35+C33</f>
        <v>21063.599999999999</v>
      </c>
      <c r="D27" s="48">
        <f t="shared" si="0"/>
        <v>30.257706783118337</v>
      </c>
      <c r="E27" s="60"/>
      <c r="F27" s="60"/>
      <c r="G27" s="60"/>
      <c r="H27" s="60"/>
      <c r="I27" s="60"/>
      <c r="J27" s="60"/>
      <c r="K27" s="60"/>
    </row>
    <row r="28" spans="1:11" ht="47.25">
      <c r="A28" s="71" t="s">
        <v>34</v>
      </c>
      <c r="B28" s="13">
        <v>1469.5</v>
      </c>
      <c r="C28" s="11">
        <v>327.3</v>
      </c>
      <c r="D28" s="54">
        <f t="shared" si="0"/>
        <v>22.272881932630149</v>
      </c>
    </row>
    <row r="29" spans="1:11" ht="63">
      <c r="A29" s="72" t="s">
        <v>35</v>
      </c>
      <c r="B29" s="13">
        <v>1186.0999999999999</v>
      </c>
      <c r="C29" s="11">
        <v>376.1</v>
      </c>
      <c r="D29" s="54">
        <f t="shared" si="0"/>
        <v>31.708962144844456</v>
      </c>
    </row>
    <row r="30" spans="1:11" ht="63">
      <c r="A30" s="72" t="s">
        <v>36</v>
      </c>
      <c r="B30" s="13">
        <v>20669</v>
      </c>
      <c r="C30" s="11">
        <v>6809.6</v>
      </c>
      <c r="D30" s="54">
        <f t="shared" si="0"/>
        <v>32.945957714451595</v>
      </c>
    </row>
    <row r="31" spans="1:11" ht="15.75">
      <c r="A31" s="72" t="s">
        <v>76</v>
      </c>
      <c r="B31" s="13">
        <v>13</v>
      </c>
      <c r="C31" s="11"/>
      <c r="D31" s="54"/>
    </row>
    <row r="32" spans="1:11" ht="47.25">
      <c r="A32" s="72" t="s">
        <v>37</v>
      </c>
      <c r="B32" s="13">
        <v>8667.2999999999993</v>
      </c>
      <c r="C32" s="11">
        <v>3006.9</v>
      </c>
      <c r="D32" s="54">
        <f t="shared" si="0"/>
        <v>34.692464781419822</v>
      </c>
    </row>
    <row r="33" spans="1:4" ht="15.75">
      <c r="A33" s="72" t="s">
        <v>80</v>
      </c>
      <c r="B33" s="13">
        <v>4508.5</v>
      </c>
      <c r="C33" s="11"/>
      <c r="D33" s="54"/>
    </row>
    <row r="34" spans="1:4" ht="15.75">
      <c r="A34" s="72" t="s">
        <v>38</v>
      </c>
      <c r="B34" s="13">
        <v>632.1</v>
      </c>
      <c r="C34" s="11"/>
      <c r="D34" s="54">
        <f t="shared" si="0"/>
        <v>0</v>
      </c>
    </row>
    <row r="35" spans="1:4" ht="16.5" thickBot="1">
      <c r="A35" s="73" t="s">
        <v>39</v>
      </c>
      <c r="B35" s="46">
        <v>32468.5</v>
      </c>
      <c r="C35" s="24">
        <v>10543.7</v>
      </c>
      <c r="D35" s="49">
        <f t="shared" si="0"/>
        <v>32.473628285877083</v>
      </c>
    </row>
    <row r="36" spans="1:4" ht="16.5" thickBot="1">
      <c r="A36" s="19" t="s">
        <v>22</v>
      </c>
      <c r="B36" s="20">
        <f>B37</f>
        <v>1356.9</v>
      </c>
      <c r="C36" s="21">
        <f>C37</f>
        <v>437.6</v>
      </c>
      <c r="D36" s="22">
        <f t="shared" si="0"/>
        <v>32.249981575650381</v>
      </c>
    </row>
    <row r="37" spans="1:4" ht="16.5" thickBot="1">
      <c r="A37" s="27" t="s">
        <v>40</v>
      </c>
      <c r="B37" s="1">
        <v>1356.9</v>
      </c>
      <c r="C37" s="28">
        <v>437.6</v>
      </c>
      <c r="D37" s="29">
        <f t="shared" si="0"/>
        <v>32.249981575650381</v>
      </c>
    </row>
    <row r="38" spans="1:4" ht="32.25" thickBot="1">
      <c r="A38" s="19" t="s">
        <v>23</v>
      </c>
      <c r="B38" s="20">
        <f>B39+B40+B41</f>
        <v>2766.1000000000004</v>
      </c>
      <c r="C38" s="21">
        <f>C39+C40+C41</f>
        <v>1355.7</v>
      </c>
      <c r="D38" s="22">
        <f t="shared" si="0"/>
        <v>49.011243266693171</v>
      </c>
    </row>
    <row r="39" spans="1:4" ht="47.25">
      <c r="A39" s="15" t="s">
        <v>41</v>
      </c>
      <c r="B39" s="16">
        <v>1989.9</v>
      </c>
      <c r="C39" s="17">
        <v>634.5</v>
      </c>
      <c r="D39" s="18">
        <f t="shared" si="0"/>
        <v>31.886024423337854</v>
      </c>
    </row>
    <row r="40" spans="1:4" ht="15.75">
      <c r="A40" s="10" t="s">
        <v>68</v>
      </c>
      <c r="B40" s="11">
        <v>711.2</v>
      </c>
      <c r="C40" s="13">
        <v>711.2</v>
      </c>
      <c r="D40" s="12">
        <f t="shared" si="0"/>
        <v>100</v>
      </c>
    </row>
    <row r="41" spans="1:4" ht="33" customHeight="1" thickBot="1">
      <c r="A41" s="23" t="s">
        <v>65</v>
      </c>
      <c r="B41" s="24">
        <v>65</v>
      </c>
      <c r="C41" s="25">
        <v>10</v>
      </c>
      <c r="D41" s="26">
        <f t="shared" si="0"/>
        <v>15.384615384615385</v>
      </c>
    </row>
    <row r="42" spans="1:4" ht="16.5" thickBot="1">
      <c r="A42" s="19" t="s">
        <v>24</v>
      </c>
      <c r="B42" s="20">
        <f>B43+B45+B46+B48+B47+B44</f>
        <v>56918.100000000006</v>
      </c>
      <c r="C42" s="21">
        <f>C43+C44+C45+C46+C48+C47</f>
        <v>7358.5</v>
      </c>
      <c r="D42" s="22">
        <f t="shared" si="0"/>
        <v>12.928224940748196</v>
      </c>
    </row>
    <row r="43" spans="1:4" ht="15.75">
      <c r="A43" s="15" t="s">
        <v>42</v>
      </c>
      <c r="B43" s="16">
        <v>3193.2</v>
      </c>
      <c r="C43" s="17">
        <v>1063.7</v>
      </c>
      <c r="D43" s="18">
        <f t="shared" si="0"/>
        <v>33.311411749968691</v>
      </c>
    </row>
    <row r="44" spans="1:4" ht="15.75">
      <c r="A44" s="15" t="s">
        <v>78</v>
      </c>
      <c r="B44" s="16">
        <v>0</v>
      </c>
      <c r="C44" s="17"/>
      <c r="D44" s="18" t="e">
        <f t="shared" si="0"/>
        <v>#DIV/0!</v>
      </c>
    </row>
    <row r="45" spans="1:4" ht="15.75">
      <c r="A45" s="10" t="s">
        <v>43</v>
      </c>
      <c r="B45" s="11">
        <v>20990.9</v>
      </c>
      <c r="C45" s="13">
        <v>5094.8</v>
      </c>
      <c r="D45" s="12">
        <f t="shared" si="0"/>
        <v>24.271470017960162</v>
      </c>
    </row>
    <row r="46" spans="1:4" ht="15.75">
      <c r="A46" s="10" t="s">
        <v>44</v>
      </c>
      <c r="B46" s="11">
        <v>17503.5</v>
      </c>
      <c r="C46" s="13">
        <v>1200</v>
      </c>
      <c r="D46" s="12">
        <f t="shared" si="0"/>
        <v>6.8557717028022962</v>
      </c>
    </row>
    <row r="47" spans="1:4" ht="15.75">
      <c r="A47" s="23" t="s">
        <v>75</v>
      </c>
      <c r="B47" s="24">
        <v>13239.8</v>
      </c>
      <c r="C47" s="25"/>
      <c r="D47" s="26">
        <f t="shared" si="0"/>
        <v>0</v>
      </c>
    </row>
    <row r="48" spans="1:4" ht="16.5" thickBot="1">
      <c r="A48" s="23" t="s">
        <v>45</v>
      </c>
      <c r="B48" s="24">
        <v>1990.7</v>
      </c>
      <c r="C48" s="25"/>
      <c r="D48" s="26">
        <f t="shared" si="0"/>
        <v>0</v>
      </c>
    </row>
    <row r="49" spans="1:4" ht="16.5" thickBot="1">
      <c r="A49" s="19" t="s">
        <v>25</v>
      </c>
      <c r="B49" s="35">
        <f>B51+B53+B50+B52</f>
        <v>10406.800000000001</v>
      </c>
      <c r="C49" s="36">
        <f>C51+C53+C50+C52</f>
        <v>2707.1</v>
      </c>
      <c r="D49" s="22">
        <v>0</v>
      </c>
    </row>
    <row r="50" spans="1:4" ht="15.75">
      <c r="A50" s="50" t="s">
        <v>73</v>
      </c>
      <c r="B50" s="55">
        <v>36</v>
      </c>
      <c r="C50" s="37">
        <v>18.7</v>
      </c>
      <c r="D50" s="48"/>
    </row>
    <row r="51" spans="1:4" ht="15.75">
      <c r="A51" s="10" t="s">
        <v>46</v>
      </c>
      <c r="B51" s="11">
        <v>8945.7000000000007</v>
      </c>
      <c r="C51" s="14">
        <v>2604.4</v>
      </c>
      <c r="D51" s="54">
        <f t="shared" si="0"/>
        <v>29.113428798193546</v>
      </c>
    </row>
    <row r="52" spans="1:4" ht="15.75">
      <c r="A52" s="23" t="s">
        <v>74</v>
      </c>
      <c r="B52" s="24">
        <v>845.7</v>
      </c>
      <c r="C52" s="30"/>
      <c r="D52" s="56"/>
    </row>
    <row r="53" spans="1:4" ht="32.25" thickBot="1">
      <c r="A53" s="45" t="s">
        <v>64</v>
      </c>
      <c r="B53" s="24">
        <v>579.4</v>
      </c>
      <c r="C53" s="47">
        <v>84</v>
      </c>
      <c r="D53" s="49">
        <f t="shared" si="0"/>
        <v>14.497756299620299</v>
      </c>
    </row>
    <row r="54" spans="1:4" ht="16.5" thickBot="1">
      <c r="A54" s="19" t="s">
        <v>26</v>
      </c>
      <c r="B54" s="51">
        <f>B55+B56+B57+B58+B59</f>
        <v>522116.89999999997</v>
      </c>
      <c r="C54" s="39">
        <f>C55+C56+C58+C59+C57</f>
        <v>163826.40000000002</v>
      </c>
      <c r="D54" s="38">
        <f t="shared" si="0"/>
        <v>31.377340974789369</v>
      </c>
    </row>
    <row r="55" spans="1:4" ht="15.75">
      <c r="A55" s="15" t="s">
        <v>47</v>
      </c>
      <c r="B55" s="16">
        <v>107204.6</v>
      </c>
      <c r="C55" s="52">
        <v>31637.7</v>
      </c>
      <c r="D55" s="53">
        <f t="shared" si="0"/>
        <v>29.511513498487936</v>
      </c>
    </row>
    <row r="56" spans="1:4" ht="15.75">
      <c r="A56" s="10" t="s">
        <v>48</v>
      </c>
      <c r="B56" s="11">
        <v>352082.5</v>
      </c>
      <c r="C56" s="14">
        <v>113612.7</v>
      </c>
      <c r="D56" s="54">
        <f t="shared" si="0"/>
        <v>32.268772233780432</v>
      </c>
    </row>
    <row r="57" spans="1:4" ht="15.75">
      <c r="A57" s="10" t="s">
        <v>72</v>
      </c>
      <c r="B57" s="11">
        <v>36214.300000000003</v>
      </c>
      <c r="C57" s="14">
        <v>10870.2</v>
      </c>
      <c r="D57" s="54">
        <f t="shared" si="0"/>
        <v>30.016319520189537</v>
      </c>
    </row>
    <row r="58" spans="1:4" ht="15.75">
      <c r="A58" s="10" t="s">
        <v>49</v>
      </c>
      <c r="B58" s="11">
        <v>5741</v>
      </c>
      <c r="C58" s="14">
        <v>1148.5999999999999</v>
      </c>
      <c r="D58" s="54">
        <f t="shared" si="0"/>
        <v>20.006967427277473</v>
      </c>
    </row>
    <row r="59" spans="1:4" ht="16.5" thickBot="1">
      <c r="A59" s="45" t="s">
        <v>50</v>
      </c>
      <c r="B59" s="24">
        <v>20874.5</v>
      </c>
      <c r="C59" s="47">
        <v>6557.2</v>
      </c>
      <c r="D59" s="49">
        <f t="shared" si="0"/>
        <v>31.41248892189034</v>
      </c>
    </row>
    <row r="60" spans="1:4" ht="16.5" thickBot="1">
      <c r="A60" s="19" t="s">
        <v>27</v>
      </c>
      <c r="B60" s="20">
        <f>B61+B62</f>
        <v>59885.7</v>
      </c>
      <c r="C60" s="21">
        <f>C61+C62</f>
        <v>21761.5</v>
      </c>
      <c r="D60" s="22">
        <f t="shared" si="0"/>
        <v>36.338391302097165</v>
      </c>
    </row>
    <row r="61" spans="1:4" ht="15.75">
      <c r="A61" s="15" t="s">
        <v>51</v>
      </c>
      <c r="B61" s="16">
        <v>58345</v>
      </c>
      <c r="C61" s="31">
        <v>21298</v>
      </c>
      <c r="D61" s="18">
        <f t="shared" si="0"/>
        <v>36.503556431570829</v>
      </c>
    </row>
    <row r="62" spans="1:4" ht="16.5" thickBot="1">
      <c r="A62" s="23" t="s">
        <v>52</v>
      </c>
      <c r="B62" s="24">
        <v>1540.7</v>
      </c>
      <c r="C62" s="30">
        <v>463.5</v>
      </c>
      <c r="D62" s="26">
        <f t="shared" si="0"/>
        <v>30.083728175504643</v>
      </c>
    </row>
    <row r="63" spans="1:4" ht="16.5" thickBot="1">
      <c r="A63" s="19" t="s">
        <v>28</v>
      </c>
      <c r="B63" s="20">
        <f>B64</f>
        <v>50.8</v>
      </c>
      <c r="C63" s="21">
        <f>C64</f>
        <v>0</v>
      </c>
      <c r="D63" s="22">
        <f t="shared" si="0"/>
        <v>0</v>
      </c>
    </row>
    <row r="64" spans="1:4" ht="16.5" thickBot="1">
      <c r="A64" s="27" t="s">
        <v>53</v>
      </c>
      <c r="B64" s="1">
        <v>50.8</v>
      </c>
      <c r="C64" s="32"/>
      <c r="D64" s="29">
        <f t="shared" si="0"/>
        <v>0</v>
      </c>
    </row>
    <row r="65" spans="1:4" ht="16.5" thickBot="1">
      <c r="A65" s="19" t="s">
        <v>29</v>
      </c>
      <c r="B65" s="20">
        <f>B66+B67+B68+B69+B70</f>
        <v>71201.900000000009</v>
      </c>
      <c r="C65" s="21">
        <f>C66+C67+C68+C69+C70</f>
        <v>23404.1</v>
      </c>
      <c r="D65" s="22">
        <f t="shared" si="0"/>
        <v>32.870049816086357</v>
      </c>
    </row>
    <row r="66" spans="1:4" ht="15.75">
      <c r="A66" s="15" t="s">
        <v>54</v>
      </c>
      <c r="B66" s="16">
        <v>907.3</v>
      </c>
      <c r="C66" s="31">
        <v>377</v>
      </c>
      <c r="D66" s="18">
        <f t="shared" si="0"/>
        <v>41.551857158602452</v>
      </c>
    </row>
    <row r="67" spans="1:4" ht="15.75">
      <c r="A67" s="10" t="s">
        <v>55</v>
      </c>
      <c r="B67" s="11">
        <v>32643.4</v>
      </c>
      <c r="C67" s="14">
        <v>10102</v>
      </c>
      <c r="D67" s="12">
        <f t="shared" si="0"/>
        <v>30.946531304949847</v>
      </c>
    </row>
    <row r="68" spans="1:4" ht="15.75">
      <c r="A68" s="10" t="s">
        <v>56</v>
      </c>
      <c r="B68" s="11">
        <v>23875.4</v>
      </c>
      <c r="C68" s="14">
        <v>9874.6</v>
      </c>
      <c r="D68" s="12">
        <f t="shared" si="0"/>
        <v>41.358888228050631</v>
      </c>
    </row>
    <row r="69" spans="1:4" ht="15.75">
      <c r="A69" s="10" t="s">
        <v>57</v>
      </c>
      <c r="B69" s="11">
        <v>4949.8</v>
      </c>
      <c r="C69" s="14">
        <v>602.79999999999995</v>
      </c>
      <c r="D69" s="12">
        <f t="shared" si="0"/>
        <v>12.178269829084002</v>
      </c>
    </row>
    <row r="70" spans="1:4" ht="16.5" thickBot="1">
      <c r="A70" s="23" t="s">
        <v>58</v>
      </c>
      <c r="B70" s="24">
        <v>8826</v>
      </c>
      <c r="C70" s="30">
        <v>2447.6999999999998</v>
      </c>
      <c r="D70" s="26">
        <f t="shared" si="0"/>
        <v>27.732834806254246</v>
      </c>
    </row>
    <row r="71" spans="1:4" ht="16.5" thickBot="1">
      <c r="A71" s="19" t="s">
        <v>30</v>
      </c>
      <c r="B71" s="20">
        <f>B73+B72</f>
        <v>11695.2</v>
      </c>
      <c r="C71" s="20">
        <f>C73+C72</f>
        <v>3637.7000000000003</v>
      </c>
      <c r="D71" s="22">
        <f t="shared" si="0"/>
        <v>31.104213694507148</v>
      </c>
    </row>
    <row r="72" spans="1:4" ht="15.75">
      <c r="A72" s="50" t="s">
        <v>77</v>
      </c>
      <c r="B72" s="76">
        <v>10665.2</v>
      </c>
      <c r="C72" s="76">
        <v>3451.8</v>
      </c>
      <c r="D72" s="48"/>
    </row>
    <row r="73" spans="1:4" ht="16.5" thickBot="1">
      <c r="A73" s="45" t="s">
        <v>59</v>
      </c>
      <c r="B73" s="46">
        <v>1030</v>
      </c>
      <c r="C73" s="47">
        <v>185.9</v>
      </c>
      <c r="D73" s="49">
        <f t="shared" si="0"/>
        <v>18.04854368932039</v>
      </c>
    </row>
    <row r="74" spans="1:4" ht="28.5" customHeight="1" thickBot="1">
      <c r="A74" s="41" t="s">
        <v>66</v>
      </c>
      <c r="B74" s="42">
        <f>B75</f>
        <v>0.8</v>
      </c>
      <c r="C74" s="43">
        <f>C75</f>
        <v>0.8</v>
      </c>
      <c r="D74" s="44">
        <f t="shared" si="0"/>
        <v>100</v>
      </c>
    </row>
    <row r="75" spans="1:4" ht="30" customHeight="1" thickBot="1">
      <c r="A75" s="27" t="s">
        <v>67</v>
      </c>
      <c r="B75" s="1">
        <v>0.8</v>
      </c>
      <c r="C75" s="32">
        <v>0.8</v>
      </c>
      <c r="D75" s="29">
        <f t="shared" si="0"/>
        <v>100</v>
      </c>
    </row>
    <row r="76" spans="1:4" ht="48" thickBot="1">
      <c r="A76" s="19" t="s">
        <v>60</v>
      </c>
      <c r="B76" s="20">
        <f>B77+B78</f>
        <v>100102.9</v>
      </c>
      <c r="C76" s="21">
        <f>C77+C78</f>
        <v>37499</v>
      </c>
      <c r="D76" s="22">
        <f t="shared" si="0"/>
        <v>37.460453193663724</v>
      </c>
    </row>
    <row r="77" spans="1:4" ht="47.25">
      <c r="A77" s="15" t="s">
        <v>61</v>
      </c>
      <c r="B77" s="16">
        <v>62569.9</v>
      </c>
      <c r="C77" s="31">
        <v>21266.799999999999</v>
      </c>
      <c r="D77" s="18">
        <f t="shared" si="0"/>
        <v>33.988866851313489</v>
      </c>
    </row>
    <row r="78" spans="1:4" ht="16.5" thickBot="1">
      <c r="A78" s="23" t="s">
        <v>62</v>
      </c>
      <c r="B78" s="24">
        <v>37533</v>
      </c>
      <c r="C78" s="30">
        <v>16232.2</v>
      </c>
      <c r="D78" s="26">
        <f t="shared" si="0"/>
        <v>43.247808595102974</v>
      </c>
    </row>
    <row r="79" spans="1:4" ht="16.5" thickBot="1">
      <c r="A79" s="19" t="s">
        <v>63</v>
      </c>
      <c r="B79" s="33">
        <f>B27+B36+B38+B42+B49+B54+B60+B63+B65+B71+B74+B76</f>
        <v>906116.1</v>
      </c>
      <c r="C79" s="34">
        <f>C27+C36+C38+C42+C49+C54+C60+C63+C65+C71+C76+C74</f>
        <v>283052.00000000006</v>
      </c>
      <c r="D79" s="22">
        <f t="shared" si="0"/>
        <v>31.237939597365067</v>
      </c>
    </row>
    <row r="80" spans="1:4" ht="15.75">
      <c r="B80" s="1"/>
      <c r="C80" s="2"/>
    </row>
    <row r="81" spans="2:3">
      <c r="B81" s="8"/>
      <c r="C81" s="8"/>
    </row>
  </sheetData>
  <mergeCells count="2">
    <mergeCell ref="A3:D3"/>
    <mergeCell ref="A26:D26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2018-08-09T04:39:52Z</cp:lastPrinted>
  <dcterms:created xsi:type="dcterms:W3CDTF">2015-03-17T06:24:35Z</dcterms:created>
  <dcterms:modified xsi:type="dcterms:W3CDTF">2019-12-16T04:53:57Z</dcterms:modified>
</cp:coreProperties>
</file>