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5135" windowHeight="116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B44" i="1"/>
  <c r="C35"/>
  <c r="C15"/>
  <c r="B59"/>
  <c r="B54"/>
  <c r="B49"/>
  <c r="B35"/>
  <c r="B33"/>
  <c r="B25"/>
  <c r="D30"/>
  <c r="D26"/>
  <c r="C44"/>
  <c r="D68"/>
  <c r="D67"/>
  <c r="D45"/>
  <c r="D35"/>
  <c r="D38"/>
  <c r="B15"/>
  <c r="C59"/>
  <c r="D59" s="1"/>
  <c r="C25"/>
  <c r="B39"/>
  <c r="B65"/>
  <c r="B69"/>
  <c r="C33"/>
  <c r="C72" s="1"/>
  <c r="C39"/>
  <c r="C49"/>
  <c r="C54"/>
  <c r="C65"/>
  <c r="C69"/>
  <c r="C4"/>
  <c r="C23" s="1"/>
  <c r="D23" s="1"/>
  <c r="B4"/>
  <c r="D39"/>
  <c r="C57"/>
  <c r="D57" s="1"/>
  <c r="B57"/>
  <c r="B72" s="1"/>
  <c r="D48"/>
  <c r="D29"/>
  <c r="D22"/>
  <c r="D21"/>
  <c r="D19"/>
  <c r="D18"/>
  <c r="D17"/>
  <c r="D16"/>
  <c r="D14"/>
  <c r="D13"/>
  <c r="D12"/>
  <c r="D11"/>
  <c r="D10"/>
  <c r="D9"/>
  <c r="D8"/>
  <c r="D6"/>
  <c r="D5"/>
  <c r="D71"/>
  <c r="D70"/>
  <c r="D66"/>
  <c r="D65"/>
  <c r="D64"/>
  <c r="D63"/>
  <c r="D62"/>
  <c r="D61"/>
  <c r="D60"/>
  <c r="D58"/>
  <c r="D56"/>
  <c r="D55"/>
  <c r="D54"/>
  <c r="D53"/>
  <c r="D52"/>
  <c r="D51"/>
  <c r="D50"/>
  <c r="D49"/>
  <c r="D46"/>
  <c r="D31"/>
  <c r="D28"/>
  <c r="D27"/>
  <c r="D25"/>
  <c r="D44"/>
  <c r="D43"/>
  <c r="D42"/>
  <c r="D41"/>
  <c r="D40"/>
  <c r="D36"/>
  <c r="D34"/>
  <c r="D32"/>
  <c r="D7"/>
  <c r="D69"/>
  <c r="D33"/>
  <c r="B23"/>
  <c r="D15"/>
  <c r="D4"/>
  <c r="D72" l="1"/>
</calcChain>
</file>

<file path=xl/sharedStrings.xml><?xml version="1.0" encoding="utf-8"?>
<sst xmlns="http://schemas.openxmlformats.org/spreadsheetml/2006/main" count="75" uniqueCount="75">
  <si>
    <t>Наименование показателя</t>
  </si>
  <si>
    <t>% исполнения</t>
  </si>
  <si>
    <t>ДОХОДЫ</t>
  </si>
  <si>
    <t>Налоговые и неналоговые доходы, в т.ч.</t>
  </si>
  <si>
    <t>Налоги на прибыль, доходы</t>
  </si>
  <si>
    <t>Налоги на товары (работы, услуги), реализуемые на территории РФ</t>
  </si>
  <si>
    <t>Налоги на совокупный доход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</si>
  <si>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</si>
  <si>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</si>
  <si>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за пользование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</si>
  <si>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</si>
  <si>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</si>
  <si>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</si>
  <si>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Штрафы, санкции, возмещение ущерба</t>
  </si>
  <si>
    <t>Безвозмездные поступления, в т.ч.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</si>
  <si>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</si>
  <si>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</si>
  <si>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</si>
  <si>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</si>
  <si>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Доходы бюджетов бюджетной системы РФ от возврата остатков субсидий, субвенций и иных межбюджетных трансфертов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</si>
  <si>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</si>
  <si>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</si>
  <si>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</si>
  <si>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</si>
  <si>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</si>
  <si>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</si>
  <si>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</si>
  <si>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</si>
  <si>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</si>
  <si>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</si>
  <si>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</si>
  <si>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План (тыс.руб.)</t>
  </si>
  <si>
    <t>Исполнено (тыс.руб.)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</si>
  <si>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</si>
  <si>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</si>
  <si>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</si>
  <si>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</si>
  <si>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</si>
  <si>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</si>
  <si>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</si>
  <si>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</si>
  <si>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</si>
  <si>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</si>
  <si>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</si>
  <si>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</si>
  <si>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</si>
  <si>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</si>
  <si>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</si>
  <si>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</si>
  <si>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</si>
  <si>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</si>
  <si>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</si>
  <si>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</si>
  <si>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</si>
  <si>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</si>
  <si>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</si>
  <si>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</si>
  <si>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</si>
  <si>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</si>
  <si>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</si>
  <si>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</si>
  <si>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</si>
  <si>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</si>
  <si>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Всего расходов:</t>
  </si>
  <si>
    <t>Судебная система</t>
  </si>
  <si>
    <t>Другие вопросы в области жилищно-коммунального хозяйства</t>
  </si>
  <si>
    <t>Другие вопросы в области национальной безопасности и правоохранительной деятельности</t>
  </si>
  <si>
    <t>Жилищное хозяйство</t>
  </si>
  <si>
    <t xml:space="preserve">Обслуживание государственного и муниципального долга </t>
  </si>
  <si>
    <t>Обслуживание государственного внутреннего и муниципального долга</t>
  </si>
  <si>
    <t>Обеспечение пожарной безопасности</t>
  </si>
  <si>
    <t>РАСХОДЫ</t>
  </si>
  <si>
    <t>ПРОЧИЕ БЕЗВОЗМЕЗДНЫЕ ПОСТУПЛЕНИЯ</t>
  </si>
  <si>
    <t>Сведения по состоянию на 01.07.2016</t>
  </si>
  <si>
    <t>Благоустройство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</si>
</sst>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6">
    <font>
      <sz val="10"/>
      <name val="Arial Cyr"/>
      <charset val="204"/>
    </font>
    <font>
      <b/>
      <sz val="12"/>
      <color indexed="56"/>
      <name val="Tahoma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0"/>
      <color indexed="10"/>
      <name val="Arial Cyr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54"/>
      </bottom>
      <diagonal/>
    </border>
    <border>
      <left/>
      <right style="medium">
        <color indexed="8"/>
      </right>
      <top style="medium">
        <color indexed="8"/>
      </top>
      <bottom style="medium">
        <color indexed="54"/>
      </bottom>
      <diagonal/>
    </border>
    <border>
      <left style="medium">
        <color indexed="8"/>
      </left>
      <right style="medium">
        <color indexed="8"/>
      </right>
      <top/>
      <bottom style="medium">
        <color indexed="54"/>
      </bottom>
      <diagonal/>
    </border>
    <border>
      <left/>
      <right style="medium">
        <color indexed="8"/>
      </right>
      <top/>
      <bottom style="medium">
        <color indexed="5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8"/>
      </left>
      <right/>
      <top style="medium">
        <color indexed="54"/>
      </top>
      <bottom style="medium">
        <color indexed="54"/>
      </bottom>
      <diagonal/>
    </border>
    <border>
      <left/>
      <right/>
      <top style="medium">
        <color indexed="54"/>
      </top>
      <bottom style="medium">
        <color indexed="54"/>
      </bottom>
      <diagonal/>
    </border>
    <border>
      <left/>
      <right style="medium">
        <color indexed="8"/>
      </right>
      <top style="medium">
        <color indexed="54"/>
      </top>
      <bottom style="medium">
        <color indexed="54"/>
      </bottom>
      <diagonal/>
    </border>
    <border>
      <left style="medium">
        <color indexed="8"/>
      </left>
      <right/>
      <top style="medium">
        <color indexed="54"/>
      </top>
      <bottom/>
      <diagonal/>
    </border>
    <border>
      <left/>
      <right/>
      <top style="medium">
        <color indexed="54"/>
      </top>
      <bottom/>
      <diagonal/>
    </border>
    <border>
      <left/>
      <right style="medium">
        <color indexed="8"/>
      </right>
      <top style="medium">
        <color indexed="5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164" fontId="2" fillId="0" borderId="0" xfId="0" applyNumberFormat="1" applyFont="1" applyFill="1" applyBorder="1" applyAlignment="1">
      <alignment horizontal="right" wrapText="1"/>
    </xf>
    <xf numFmtId="164" fontId="2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top"/>
    </xf>
    <xf numFmtId="0" fontId="0" fillId="0" borderId="0" xfId="0" applyFill="1"/>
    <xf numFmtId="0" fontId="2" fillId="0" borderId="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wrapText="1"/>
    </xf>
    <xf numFmtId="164" fontId="2" fillId="0" borderId="4" xfId="0" applyNumberFormat="1" applyFont="1" applyFill="1" applyBorder="1" applyAlignment="1">
      <alignment horizontal="center" wrapText="1"/>
    </xf>
    <xf numFmtId="165" fontId="2" fillId="0" borderId="4" xfId="0" applyNumberFormat="1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  <xf numFmtId="164" fontId="0" fillId="0" borderId="0" xfId="0" applyNumberFormat="1" applyFill="1"/>
    <xf numFmtId="0" fontId="3" fillId="0" borderId="3" xfId="0" applyFont="1" applyFill="1" applyBorder="1" applyAlignment="1">
      <alignment wrapText="1"/>
    </xf>
    <xf numFmtId="164" fontId="3" fillId="0" borderId="4" xfId="0" applyNumberFormat="1" applyFont="1" applyFill="1" applyBorder="1" applyAlignment="1">
      <alignment horizontal="center" wrapText="1"/>
    </xf>
    <xf numFmtId="0" fontId="5" fillId="0" borderId="0" xfId="0" applyFont="1" applyFill="1"/>
    <xf numFmtId="49" fontId="2" fillId="0" borderId="5" xfId="0" applyNumberFormat="1" applyFont="1" applyFill="1" applyBorder="1" applyAlignment="1">
      <alignment horizontal="left" wrapText="1"/>
    </xf>
    <xf numFmtId="164" fontId="2" fillId="0" borderId="6" xfId="0" applyNumberFormat="1" applyFont="1" applyFill="1" applyBorder="1" applyAlignment="1">
      <alignment horizontal="right" wrapText="1"/>
    </xf>
    <xf numFmtId="165" fontId="2" fillId="0" borderId="7" xfId="0" applyNumberFormat="1" applyFont="1" applyFill="1" applyBorder="1" applyAlignment="1">
      <alignment horizontal="center" wrapText="1"/>
    </xf>
    <xf numFmtId="164" fontId="2" fillId="0" borderId="5" xfId="0" applyNumberFormat="1" applyFont="1" applyFill="1" applyBorder="1" applyAlignment="1">
      <alignment horizontal="right" wrapText="1"/>
    </xf>
    <xf numFmtId="164" fontId="2" fillId="0" borderId="5" xfId="0" applyNumberFormat="1" applyFont="1" applyFill="1" applyBorder="1" applyAlignment="1">
      <alignment horizontal="right"/>
    </xf>
    <xf numFmtId="49" fontId="2" fillId="0" borderId="8" xfId="0" applyNumberFormat="1" applyFont="1" applyFill="1" applyBorder="1" applyAlignment="1">
      <alignment horizontal="left" wrapText="1"/>
    </xf>
    <xf numFmtId="164" fontId="2" fillId="0" borderId="9" xfId="0" applyNumberFormat="1" applyFont="1" applyFill="1" applyBorder="1" applyAlignment="1">
      <alignment horizontal="right" wrapText="1"/>
    </xf>
    <xf numFmtId="164" fontId="2" fillId="0" borderId="8" xfId="0" applyNumberFormat="1" applyFont="1" applyFill="1" applyBorder="1" applyAlignment="1">
      <alignment horizontal="right" wrapText="1"/>
    </xf>
    <xf numFmtId="165" fontId="2" fillId="0" borderId="10" xfId="0" applyNumberFormat="1" applyFont="1" applyFill="1" applyBorder="1" applyAlignment="1">
      <alignment horizontal="center" wrapText="1"/>
    </xf>
    <xf numFmtId="49" fontId="3" fillId="0" borderId="11" xfId="0" applyNumberFormat="1" applyFont="1" applyFill="1" applyBorder="1" applyAlignment="1">
      <alignment horizontal="left" wrapText="1"/>
    </xf>
    <xf numFmtId="164" fontId="3" fillId="0" borderId="12" xfId="0" applyNumberFormat="1" applyFont="1" applyFill="1" applyBorder="1" applyAlignment="1">
      <alignment horizontal="center" wrapText="1"/>
    </xf>
    <xf numFmtId="164" fontId="3" fillId="0" borderId="11" xfId="0" applyNumberFormat="1" applyFont="1" applyFill="1" applyBorder="1" applyAlignment="1">
      <alignment horizontal="center" wrapText="1"/>
    </xf>
    <xf numFmtId="165" fontId="2" fillId="0" borderId="13" xfId="0" applyNumberFormat="1" applyFont="1" applyFill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left" wrapText="1"/>
    </xf>
    <xf numFmtId="164" fontId="2" fillId="0" borderId="15" xfId="0" applyNumberFormat="1" applyFont="1" applyFill="1" applyBorder="1" applyAlignment="1">
      <alignment horizontal="right" wrapText="1"/>
    </xf>
    <xf numFmtId="164" fontId="2" fillId="0" borderId="14" xfId="0" applyNumberFormat="1" applyFont="1" applyFill="1" applyBorder="1" applyAlignment="1">
      <alignment horizontal="right" wrapText="1"/>
    </xf>
    <xf numFmtId="165" fontId="2" fillId="0" borderId="16" xfId="0" applyNumberFormat="1" applyFont="1" applyFill="1" applyBorder="1" applyAlignment="1">
      <alignment horizontal="center" wrapText="1"/>
    </xf>
    <xf numFmtId="49" fontId="2" fillId="0" borderId="17" xfId="0" applyNumberFormat="1" applyFont="1" applyFill="1" applyBorder="1" applyAlignment="1">
      <alignment horizontal="left" wrapText="1"/>
    </xf>
    <xf numFmtId="164" fontId="2" fillId="0" borderId="17" xfId="0" applyNumberFormat="1" applyFont="1" applyFill="1" applyBorder="1" applyAlignment="1">
      <alignment horizontal="right" wrapText="1"/>
    </xf>
    <xf numFmtId="165" fontId="2" fillId="0" borderId="18" xfId="0" applyNumberFormat="1" applyFont="1" applyFill="1" applyBorder="1" applyAlignment="1">
      <alignment horizontal="center" wrapText="1"/>
    </xf>
    <xf numFmtId="164" fontId="3" fillId="0" borderId="8" xfId="0" applyNumberFormat="1" applyFont="1" applyFill="1" applyBorder="1" applyAlignment="1">
      <alignment horizontal="center" wrapText="1"/>
    </xf>
    <xf numFmtId="164" fontId="2" fillId="0" borderId="14" xfId="0" applyNumberFormat="1" applyFont="1" applyFill="1" applyBorder="1" applyAlignment="1">
      <alignment horizontal="right"/>
    </xf>
    <xf numFmtId="164" fontId="2" fillId="0" borderId="8" xfId="0" applyNumberFormat="1" applyFont="1" applyFill="1" applyBorder="1" applyAlignment="1">
      <alignment horizontal="right"/>
    </xf>
    <xf numFmtId="164" fontId="2" fillId="0" borderId="17" xfId="0" applyNumberFormat="1" applyFont="1" applyFill="1" applyBorder="1" applyAlignment="1">
      <alignment horizontal="right"/>
    </xf>
    <xf numFmtId="164" fontId="3" fillId="0" borderId="12" xfId="0" applyNumberFormat="1" applyFont="1" applyFill="1" applyBorder="1" applyAlignment="1">
      <alignment horizontal="right" wrapText="1"/>
    </xf>
    <xf numFmtId="164" fontId="3" fillId="0" borderId="11" xfId="0" applyNumberFormat="1" applyFont="1" applyFill="1" applyBorder="1" applyAlignment="1">
      <alignment horizontal="right" wrapText="1"/>
    </xf>
    <xf numFmtId="164" fontId="3" fillId="0" borderId="12" xfId="0" applyNumberFormat="1" applyFont="1" applyFill="1" applyBorder="1"/>
    <xf numFmtId="164" fontId="3" fillId="0" borderId="11" xfId="0" applyNumberFormat="1" applyFont="1" applyFill="1" applyBorder="1"/>
    <xf numFmtId="0" fontId="3" fillId="0" borderId="19" xfId="0" applyFont="1" applyFill="1" applyBorder="1" applyAlignment="1">
      <alignment horizontal="center" wrapText="1"/>
    </xf>
    <xf numFmtId="0" fontId="3" fillId="0" borderId="20" xfId="0" applyFont="1" applyFill="1" applyBorder="1" applyAlignment="1">
      <alignment horizontal="center" wrapText="1"/>
    </xf>
    <xf numFmtId="0" fontId="3" fillId="0" borderId="21" xfId="0" applyFont="1" applyFill="1" applyBorder="1" applyAlignment="1">
      <alignment horizontal="center" wrapText="1"/>
    </xf>
    <xf numFmtId="0" fontId="3" fillId="0" borderId="22" xfId="0" applyFont="1" applyFill="1" applyBorder="1" applyAlignment="1">
      <alignment horizontal="center" wrapText="1"/>
    </xf>
    <xf numFmtId="0" fontId="3" fillId="0" borderId="23" xfId="0" applyFont="1" applyFill="1" applyBorder="1" applyAlignment="1">
      <alignment horizontal="center" wrapText="1"/>
    </xf>
    <xf numFmtId="0" fontId="3" fillId="0" borderId="24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74"/>
  <sheetViews>
    <sheetView tabSelected="1" topLeftCell="A58" zoomScale="115" zoomScaleNormal="100" workbookViewId="0">
      <selection activeCell="E4" sqref="E4"/>
    </sheetView>
  </sheetViews>
  <sheetFormatPr defaultRowHeight="12.75"/>
  <cols>
    <col min="1" max="1" width="55.140625" style="4" customWidth="1"/>
    <col min="2" max="2" width="15.85546875" style="4" customWidth="1"/>
    <col min="3" max="3" width="12.42578125" style="4" customWidth="1"/>
    <col min="4" max="4" width="10.7109375" style="4" bestFit="1" customWidth="1"/>
    <col min="5" max="5" width="14.28515625" style="4" customWidth="1"/>
    <col min="6" max="16384" width="9.140625" style="4"/>
  </cols>
  <sheetData>
    <row r="1" spans="1:5" ht="15.75" thickBot="1">
      <c r="A1" s="3" t="s">
        <v>73</v>
      </c>
    </row>
    <row r="2" spans="1:5" ht="48" thickBot="1">
      <c r="A2" s="5" t="s">
        <v>0</v>
      </c>
      <c r="B2" s="6" t="s">
        <v>31</v>
      </c>
      <c r="C2" s="6" t="s">
        <v>32</v>
      </c>
      <c r="D2" s="6" t="s">
        <v>1</v>
      </c>
    </row>
    <row r="3" spans="1:5" ht="16.5" thickBot="1">
      <c r="A3" s="43" t="s">
        <v>2</v>
      </c>
      <c r="B3" s="44"/>
      <c r="C3" s="44"/>
      <c r="D3" s="45"/>
    </row>
    <row r="4" spans="1:5" ht="16.5" thickBot="1">
      <c r="A4" s="7" t="s">
        <v>3</v>
      </c>
      <c r="B4" s="8">
        <f>B5+B6+B7+B8+B9+B10+B11+B12+B13+B14</f>
        <v>57766.8</v>
      </c>
      <c r="C4" s="8">
        <f>C5+C6+C7+C8+C9+C10+C11+C12+C13+C14</f>
        <v>25795.599999999999</v>
      </c>
      <c r="D4" s="9">
        <f>C4/B4*100</f>
        <v>44.654715165112137</v>
      </c>
      <c r="E4" s="14"/>
    </row>
    <row r="5" spans="1:5" ht="16.5" thickBot="1">
      <c r="A5" s="7" t="s">
        <v>4</v>
      </c>
      <c r="B5" s="8">
        <v>27482.799999999999</v>
      </c>
      <c r="C5" s="8">
        <v>12304.2</v>
      </c>
      <c r="D5" s="9">
        <f>C5/B5*100</f>
        <v>44.770547396917351</v>
      </c>
    </row>
    <row r="6" spans="1:5" ht="32.25" thickBot="1">
      <c r="A6" s="7" t="s">
        <v>5</v>
      </c>
      <c r="B6" s="8">
        <v>346</v>
      </c>
      <c r="C6" s="8">
        <v>163.5</v>
      </c>
      <c r="D6" s="9">
        <f>C6/B6*100</f>
        <v>47.25433526011561</v>
      </c>
    </row>
    <row r="7" spans="1:5" ht="16.5" thickBot="1">
      <c r="A7" s="7" t="s">
        <v>6</v>
      </c>
      <c r="B7" s="8">
        <v>6978</v>
      </c>
      <c r="C7" s="8">
        <v>3945.6</v>
      </c>
      <c r="D7" s="9">
        <f t="shared" ref="D7:D72" si="0">C7/B7*100</f>
        <v>56.543422184006872</v>
      </c>
    </row>
    <row r="8" spans="1:5" ht="16.5" thickBot="1">
      <c r="A8" s="7" t="s">
        <v>7</v>
      </c>
      <c r="B8" s="8">
        <v>2300</v>
      </c>
      <c r="C8" s="8">
        <v>1048.9000000000001</v>
      </c>
      <c r="D8" s="9">
        <f t="shared" si="0"/>
        <v>45.604347826086958</v>
      </c>
    </row>
    <row r="9" spans="1:5" ht="32.25" thickBot="1">
      <c r="A9" s="7" t="s">
        <v>8</v>
      </c>
      <c r="B9" s="8">
        <v>11726.3</v>
      </c>
      <c r="C9" s="8">
        <v>3615.1</v>
      </c>
      <c r="D9" s="9">
        <f t="shared" si="0"/>
        <v>30.828991241909215</v>
      </c>
    </row>
    <row r="10" spans="1:5" ht="16.5" thickBot="1">
      <c r="A10" s="7" t="s">
        <v>9</v>
      </c>
      <c r="B10" s="8">
        <v>58.5</v>
      </c>
      <c r="C10" s="8">
        <v>81.900000000000006</v>
      </c>
      <c r="D10" s="9">
        <f t="shared" si="0"/>
        <v>140</v>
      </c>
    </row>
    <row r="11" spans="1:5" ht="32.25" thickBot="1">
      <c r="A11" s="7" t="s">
        <v>10</v>
      </c>
      <c r="B11" s="8">
        <v>6085</v>
      </c>
      <c r="C11" s="10">
        <v>2706.3</v>
      </c>
      <c r="D11" s="9">
        <f t="shared" si="0"/>
        <v>44.474938373048481</v>
      </c>
    </row>
    <row r="12" spans="1:5" ht="32.25" thickBot="1">
      <c r="A12" s="7" t="s">
        <v>11</v>
      </c>
      <c r="B12" s="8">
        <v>1726</v>
      </c>
      <c r="C12" s="9">
        <v>1135.5999999999999</v>
      </c>
      <c r="D12" s="9">
        <f t="shared" si="0"/>
        <v>65.793742757821548</v>
      </c>
    </row>
    <row r="13" spans="1:5" ht="16.5" thickBot="1">
      <c r="A13" s="7" t="s">
        <v>13</v>
      </c>
      <c r="B13" s="8">
        <v>733.2</v>
      </c>
      <c r="C13" s="9">
        <v>491</v>
      </c>
      <c r="D13" s="9">
        <f t="shared" si="0"/>
        <v>66.966721222040377</v>
      </c>
    </row>
    <row r="14" spans="1:5" ht="16.5" thickBot="1">
      <c r="A14" s="7" t="s">
        <v>12</v>
      </c>
      <c r="B14" s="8">
        <v>331</v>
      </c>
      <c r="C14" s="10">
        <v>303.5</v>
      </c>
      <c r="D14" s="9">
        <f t="shared" si="0"/>
        <v>91.691842900302106</v>
      </c>
    </row>
    <row r="15" spans="1:5" ht="16.5" thickBot="1">
      <c r="A15" s="7" t="s">
        <v>14</v>
      </c>
      <c r="B15" s="8">
        <f>B16+B17+B18+B19+B21+B22</f>
        <v>693736.3</v>
      </c>
      <c r="C15" s="8">
        <f>C16+C17+C18+C19+C21+C22+C20</f>
        <v>342968.60000000003</v>
      </c>
      <c r="D15" s="9">
        <f t="shared" si="0"/>
        <v>49.437891602327859</v>
      </c>
    </row>
    <row r="16" spans="1:5" ht="32.25" thickBot="1">
      <c r="A16" s="7" t="s">
        <v>15</v>
      </c>
      <c r="B16" s="8">
        <v>263748</v>
      </c>
      <c r="C16" s="8">
        <v>134201.4</v>
      </c>
      <c r="D16" s="9">
        <f t="shared" si="0"/>
        <v>50.882433231721194</v>
      </c>
      <c r="E16" s="11"/>
    </row>
    <row r="17" spans="1:5" ht="48" thickBot="1">
      <c r="A17" s="7" t="s">
        <v>16</v>
      </c>
      <c r="B17" s="8">
        <v>45146.5</v>
      </c>
      <c r="C17" s="10">
        <v>4271.6000000000004</v>
      </c>
      <c r="D17" s="9">
        <f t="shared" si="0"/>
        <v>9.4616415447487618</v>
      </c>
    </row>
    <row r="18" spans="1:5" ht="32.25" thickBot="1">
      <c r="A18" s="7" t="s">
        <v>17</v>
      </c>
      <c r="B18" s="8">
        <v>384577.4</v>
      </c>
      <c r="C18" s="8">
        <v>204619.4</v>
      </c>
      <c r="D18" s="9">
        <f t="shared" si="0"/>
        <v>53.206298654055075</v>
      </c>
    </row>
    <row r="19" spans="1:5" ht="16.5" thickBot="1">
      <c r="A19" s="7" t="s">
        <v>18</v>
      </c>
      <c r="B19" s="8">
        <v>2229.5</v>
      </c>
      <c r="C19" s="10">
        <v>1477.4</v>
      </c>
      <c r="D19" s="9">
        <f t="shared" si="0"/>
        <v>66.265978919040151</v>
      </c>
    </row>
    <row r="20" spans="1:5" ht="16.5" thickBot="1">
      <c r="A20" s="7" t="s">
        <v>72</v>
      </c>
      <c r="B20" s="8">
        <v>0</v>
      </c>
      <c r="C20" s="10">
        <v>370.3</v>
      </c>
      <c r="D20" s="9"/>
    </row>
    <row r="21" spans="1:5" ht="63.75" thickBot="1">
      <c r="A21" s="7" t="s">
        <v>19</v>
      </c>
      <c r="B21" s="8">
        <v>1453</v>
      </c>
      <c r="C21" s="9">
        <v>1453</v>
      </c>
      <c r="D21" s="9">
        <f t="shared" si="0"/>
        <v>100</v>
      </c>
    </row>
    <row r="22" spans="1:5" ht="48" thickBot="1">
      <c r="A22" s="7" t="s">
        <v>20</v>
      </c>
      <c r="B22" s="8">
        <v>-3418.1</v>
      </c>
      <c r="C22" s="8">
        <v>-3424.5</v>
      </c>
      <c r="D22" s="9">
        <f t="shared" si="0"/>
        <v>100.18723852432639</v>
      </c>
    </row>
    <row r="23" spans="1:5" ht="16.5" thickBot="1">
      <c r="A23" s="12" t="s">
        <v>21</v>
      </c>
      <c r="B23" s="13">
        <f>B4+B15</f>
        <v>751503.10000000009</v>
      </c>
      <c r="C23" s="13">
        <f>C4+C15</f>
        <v>368764.2</v>
      </c>
      <c r="D23" s="9">
        <f t="shared" si="0"/>
        <v>49.070216742951558</v>
      </c>
      <c r="E23" s="11"/>
    </row>
    <row r="24" spans="1:5" ht="16.5" thickBot="1">
      <c r="A24" s="46" t="s">
        <v>71</v>
      </c>
      <c r="B24" s="47"/>
      <c r="C24" s="47"/>
      <c r="D24" s="48"/>
    </row>
    <row r="25" spans="1:5" ht="16.5" thickBot="1">
      <c r="A25" s="24" t="s">
        <v>33</v>
      </c>
      <c r="B25" s="25">
        <f>B26+B27+B28+B29+B30+B31+B32</f>
        <v>45291.6</v>
      </c>
      <c r="C25" s="26">
        <f>C26+C27+C28+C30+C31+C32+C29</f>
        <v>20153.400000000001</v>
      </c>
      <c r="D25" s="27">
        <f t="shared" si="0"/>
        <v>44.496992819860644</v>
      </c>
    </row>
    <row r="26" spans="1:5" ht="47.25">
      <c r="A26" s="20" t="s">
        <v>34</v>
      </c>
      <c r="B26" s="21">
        <v>996.2</v>
      </c>
      <c r="C26" s="22">
        <v>453.9</v>
      </c>
      <c r="D26" s="23">
        <f t="shared" si="0"/>
        <v>45.563139931740608</v>
      </c>
    </row>
    <row r="27" spans="1:5" ht="63">
      <c r="A27" s="15" t="s">
        <v>35</v>
      </c>
      <c r="B27" s="16">
        <v>2194.1</v>
      </c>
      <c r="C27" s="18">
        <v>369.5</v>
      </c>
      <c r="D27" s="17">
        <f t="shared" si="0"/>
        <v>16.840618021056468</v>
      </c>
    </row>
    <row r="28" spans="1:5" ht="63">
      <c r="A28" s="15" t="s">
        <v>36</v>
      </c>
      <c r="B28" s="16">
        <v>16699.599999999999</v>
      </c>
      <c r="C28" s="18">
        <v>7802.2</v>
      </c>
      <c r="D28" s="17">
        <f t="shared" si="0"/>
        <v>46.72087954202496</v>
      </c>
    </row>
    <row r="29" spans="1:5" ht="15.75">
      <c r="A29" s="15" t="s">
        <v>64</v>
      </c>
      <c r="B29" s="16">
        <v>2.9</v>
      </c>
      <c r="C29" s="18">
        <v>0</v>
      </c>
      <c r="D29" s="17">
        <f t="shared" si="0"/>
        <v>0</v>
      </c>
    </row>
    <row r="30" spans="1:5" ht="47.25">
      <c r="A30" s="15" t="s">
        <v>37</v>
      </c>
      <c r="B30" s="16">
        <v>7458.7</v>
      </c>
      <c r="C30" s="18">
        <v>3489.1</v>
      </c>
      <c r="D30" s="17">
        <f t="shared" si="0"/>
        <v>46.778929304034214</v>
      </c>
    </row>
    <row r="31" spans="1:5" ht="15.75">
      <c r="A31" s="15" t="s">
        <v>38</v>
      </c>
      <c r="B31" s="16">
        <v>1000</v>
      </c>
      <c r="C31" s="18">
        <v>0</v>
      </c>
      <c r="D31" s="17">
        <f t="shared" si="0"/>
        <v>0</v>
      </c>
    </row>
    <row r="32" spans="1:5" ht="16.5" thickBot="1">
      <c r="A32" s="28" t="s">
        <v>39</v>
      </c>
      <c r="B32" s="29">
        <v>16940.099999999999</v>
      </c>
      <c r="C32" s="30">
        <v>8038.7</v>
      </c>
      <c r="D32" s="31">
        <f t="shared" si="0"/>
        <v>47.45367500782168</v>
      </c>
    </row>
    <row r="33" spans="1:4" ht="16.5" thickBot="1">
      <c r="A33" s="24" t="s">
        <v>22</v>
      </c>
      <c r="B33" s="25">
        <f>B34</f>
        <v>1067.2</v>
      </c>
      <c r="C33" s="26">
        <f>C34</f>
        <v>1067.2</v>
      </c>
      <c r="D33" s="27">
        <f t="shared" si="0"/>
        <v>100</v>
      </c>
    </row>
    <row r="34" spans="1:4" ht="16.5" thickBot="1">
      <c r="A34" s="32" t="s">
        <v>40</v>
      </c>
      <c r="B34" s="1">
        <v>1067.2</v>
      </c>
      <c r="C34" s="33">
        <v>1067.2</v>
      </c>
      <c r="D34" s="34">
        <f t="shared" si="0"/>
        <v>100</v>
      </c>
    </row>
    <row r="35" spans="1:4" ht="32.25" thickBot="1">
      <c r="A35" s="24" t="s">
        <v>23</v>
      </c>
      <c r="B35" s="25">
        <f>B36+B37+B38</f>
        <v>2490.8000000000002</v>
      </c>
      <c r="C35" s="26">
        <f>C36+C37+C38</f>
        <v>760.80000000000007</v>
      </c>
      <c r="D35" s="27">
        <f t="shared" si="0"/>
        <v>30.544403404528666</v>
      </c>
    </row>
    <row r="36" spans="1:4" ht="47.25">
      <c r="A36" s="20" t="s">
        <v>41</v>
      </c>
      <c r="B36" s="21">
        <v>1916.7</v>
      </c>
      <c r="C36" s="22">
        <v>678.1</v>
      </c>
      <c r="D36" s="23">
        <f t="shared" si="0"/>
        <v>35.378515156258153</v>
      </c>
    </row>
    <row r="37" spans="1:4" ht="15.75">
      <c r="A37" s="15" t="s">
        <v>70</v>
      </c>
      <c r="B37" s="16">
        <v>474.1</v>
      </c>
      <c r="C37" s="18"/>
      <c r="D37" s="17"/>
    </row>
    <row r="38" spans="1:4" ht="33" customHeight="1" thickBot="1">
      <c r="A38" s="28" t="s">
        <v>66</v>
      </c>
      <c r="B38" s="29">
        <v>100</v>
      </c>
      <c r="C38" s="30">
        <v>82.7</v>
      </c>
      <c r="D38" s="31">
        <f t="shared" si="0"/>
        <v>82.7</v>
      </c>
    </row>
    <row r="39" spans="1:4" ht="16.5" thickBot="1">
      <c r="A39" s="24" t="s">
        <v>24</v>
      </c>
      <c r="B39" s="25">
        <f>B40+B41+B42+B43</f>
        <v>48755</v>
      </c>
      <c r="C39" s="26">
        <f>C40+C41+C42+C43</f>
        <v>11104.9</v>
      </c>
      <c r="D39" s="27">
        <f t="shared" si="0"/>
        <v>22.776945954261102</v>
      </c>
    </row>
    <row r="40" spans="1:4" ht="15.75">
      <c r="A40" s="20" t="s">
        <v>42</v>
      </c>
      <c r="B40" s="21">
        <v>3880.5</v>
      </c>
      <c r="C40" s="22">
        <v>1373.2</v>
      </c>
      <c r="D40" s="23">
        <f t="shared" si="0"/>
        <v>35.387192372116999</v>
      </c>
    </row>
    <row r="41" spans="1:4" ht="15.75">
      <c r="A41" s="15" t="s">
        <v>43</v>
      </c>
      <c r="B41" s="16">
        <v>17905.3</v>
      </c>
      <c r="C41" s="18">
        <v>6945.2</v>
      </c>
      <c r="D41" s="17">
        <f t="shared" si="0"/>
        <v>38.78851513239097</v>
      </c>
    </row>
    <row r="42" spans="1:4" ht="15.75">
      <c r="A42" s="15" t="s">
        <v>44</v>
      </c>
      <c r="B42" s="16">
        <v>18845.7</v>
      </c>
      <c r="C42" s="18">
        <v>1540</v>
      </c>
      <c r="D42" s="17">
        <f t="shared" si="0"/>
        <v>8.17162535750861</v>
      </c>
    </row>
    <row r="43" spans="1:4" ht="16.5" thickBot="1">
      <c r="A43" s="28" t="s">
        <v>45</v>
      </c>
      <c r="B43" s="29">
        <v>8123.5</v>
      </c>
      <c r="C43" s="30">
        <v>1246.5</v>
      </c>
      <c r="D43" s="31">
        <f t="shared" si="0"/>
        <v>15.344371268541884</v>
      </c>
    </row>
    <row r="44" spans="1:4" ht="16.5" thickBot="1">
      <c r="A44" s="24" t="s">
        <v>25</v>
      </c>
      <c r="B44" s="25">
        <f>B46+B48+B45+B47</f>
        <v>13681.9</v>
      </c>
      <c r="C44" s="26">
        <f>C46+C48</f>
        <v>3280.3</v>
      </c>
      <c r="D44" s="27">
        <f t="shared" si="0"/>
        <v>23.975471243029116</v>
      </c>
    </row>
    <row r="45" spans="1:4" ht="15.75">
      <c r="A45" s="20" t="s">
        <v>67</v>
      </c>
      <c r="B45" s="21">
        <v>9.1</v>
      </c>
      <c r="C45" s="35">
        <v>0</v>
      </c>
      <c r="D45" s="23">
        <f t="shared" si="0"/>
        <v>0</v>
      </c>
    </row>
    <row r="46" spans="1:4" ht="15.75">
      <c r="A46" s="15" t="s">
        <v>46</v>
      </c>
      <c r="B46" s="16">
        <v>7859.4</v>
      </c>
      <c r="C46" s="19">
        <v>3280.3</v>
      </c>
      <c r="D46" s="17">
        <f t="shared" si="0"/>
        <v>41.737282744229844</v>
      </c>
    </row>
    <row r="47" spans="1:4" ht="15.75">
      <c r="A47" s="28" t="s">
        <v>74</v>
      </c>
      <c r="B47" s="29">
        <v>650</v>
      </c>
      <c r="C47" s="36"/>
      <c r="D47" s="31"/>
    </row>
    <row r="48" spans="1:4" ht="32.25" thickBot="1">
      <c r="A48" s="28" t="s">
        <v>65</v>
      </c>
      <c r="B48" s="29">
        <v>5163.3999999999996</v>
      </c>
      <c r="C48" s="36">
        <v>0</v>
      </c>
      <c r="D48" s="31">
        <f t="shared" si="0"/>
        <v>0</v>
      </c>
    </row>
    <row r="49" spans="1:4" ht="16.5" thickBot="1">
      <c r="A49" s="24" t="s">
        <v>26</v>
      </c>
      <c r="B49" s="25">
        <f>B50+B51+B52+B53</f>
        <v>459437.39999999997</v>
      </c>
      <c r="C49" s="26">
        <f>C50+C51+C52+C53</f>
        <v>234643.59999999998</v>
      </c>
      <c r="D49" s="27">
        <f t="shared" si="0"/>
        <v>51.07194146580143</v>
      </c>
    </row>
    <row r="50" spans="1:4" ht="15.75">
      <c r="A50" s="20" t="s">
        <v>47</v>
      </c>
      <c r="B50" s="21">
        <v>78722.100000000006</v>
      </c>
      <c r="C50" s="37">
        <v>37057.9</v>
      </c>
      <c r="D50" s="23">
        <f t="shared" si="0"/>
        <v>47.074328555767693</v>
      </c>
    </row>
    <row r="51" spans="1:4" ht="15.75">
      <c r="A51" s="15" t="s">
        <v>48</v>
      </c>
      <c r="B51" s="16">
        <v>356870.6</v>
      </c>
      <c r="C51" s="19">
        <v>187204.9</v>
      </c>
      <c r="D51" s="17">
        <f t="shared" si="0"/>
        <v>52.457361295662906</v>
      </c>
    </row>
    <row r="52" spans="1:4" ht="15.75">
      <c r="A52" s="15" t="s">
        <v>49</v>
      </c>
      <c r="B52" s="16">
        <v>4598.7</v>
      </c>
      <c r="C52" s="19">
        <v>1569.8</v>
      </c>
      <c r="D52" s="17">
        <f t="shared" si="0"/>
        <v>34.135734011785942</v>
      </c>
    </row>
    <row r="53" spans="1:4" ht="16.5" thickBot="1">
      <c r="A53" s="28" t="s">
        <v>50</v>
      </c>
      <c r="B53" s="29">
        <v>19246</v>
      </c>
      <c r="C53" s="36">
        <v>8811</v>
      </c>
      <c r="D53" s="31">
        <f t="shared" si="0"/>
        <v>45.780941494336489</v>
      </c>
    </row>
    <row r="54" spans="1:4" ht="16.5" thickBot="1">
      <c r="A54" s="24" t="s">
        <v>27</v>
      </c>
      <c r="B54" s="25">
        <f>B55+B56</f>
        <v>57793.799999999996</v>
      </c>
      <c r="C54" s="26">
        <f>C55+C56</f>
        <v>26925.399999999998</v>
      </c>
      <c r="D54" s="27">
        <f t="shared" si="0"/>
        <v>46.588734431721051</v>
      </c>
    </row>
    <row r="55" spans="1:4" ht="15.75">
      <c r="A55" s="20" t="s">
        <v>51</v>
      </c>
      <c r="B55" s="21">
        <v>56592.6</v>
      </c>
      <c r="C55" s="37">
        <v>26299.599999999999</v>
      </c>
      <c r="D55" s="23">
        <f t="shared" si="0"/>
        <v>46.471800200026152</v>
      </c>
    </row>
    <row r="56" spans="1:4" ht="16.5" thickBot="1">
      <c r="A56" s="28" t="s">
        <v>52</v>
      </c>
      <c r="B56" s="29">
        <v>1201.2</v>
      </c>
      <c r="C56" s="36">
        <v>625.79999999999995</v>
      </c>
      <c r="D56" s="31">
        <f t="shared" si="0"/>
        <v>52.097902097902093</v>
      </c>
    </row>
    <row r="57" spans="1:4" ht="16.5" thickBot="1">
      <c r="A57" s="24" t="s">
        <v>28</v>
      </c>
      <c r="B57" s="25">
        <f>B58</f>
        <v>60</v>
      </c>
      <c r="C57" s="26">
        <f>C58</f>
        <v>0</v>
      </c>
      <c r="D57" s="27">
        <f t="shared" si="0"/>
        <v>0</v>
      </c>
    </row>
    <row r="58" spans="1:4" ht="16.5" thickBot="1">
      <c r="A58" s="32" t="s">
        <v>53</v>
      </c>
      <c r="B58" s="1">
        <v>60</v>
      </c>
      <c r="C58" s="38">
        <v>0</v>
      </c>
      <c r="D58" s="34">
        <f t="shared" si="0"/>
        <v>0</v>
      </c>
    </row>
    <row r="59" spans="1:4" ht="16.5" thickBot="1">
      <c r="A59" s="24" t="s">
        <v>29</v>
      </c>
      <c r="B59" s="25">
        <f>B60+B61+B62+B63+B64</f>
        <v>67233.2</v>
      </c>
      <c r="C59" s="26">
        <f>C60+C61+C62+C63+C64</f>
        <v>25125.5</v>
      </c>
      <c r="D59" s="27">
        <f t="shared" si="0"/>
        <v>37.370674012243953</v>
      </c>
    </row>
    <row r="60" spans="1:4" ht="15.75">
      <c r="A60" s="20" t="s">
        <v>54</v>
      </c>
      <c r="B60" s="21">
        <v>700</v>
      </c>
      <c r="C60" s="37">
        <v>221.1</v>
      </c>
      <c r="D60" s="23">
        <f t="shared" si="0"/>
        <v>31.585714285714282</v>
      </c>
    </row>
    <row r="61" spans="1:4" ht="15.75">
      <c r="A61" s="15" t="s">
        <v>55</v>
      </c>
      <c r="B61" s="16">
        <v>24578.7</v>
      </c>
      <c r="C61" s="19">
        <v>11386.8</v>
      </c>
      <c r="D61" s="17">
        <f t="shared" si="0"/>
        <v>46.32791807540675</v>
      </c>
    </row>
    <row r="62" spans="1:4" ht="15.75">
      <c r="A62" s="15" t="s">
        <v>56</v>
      </c>
      <c r="B62" s="16">
        <v>21082.3</v>
      </c>
      <c r="C62" s="19">
        <v>9712.9</v>
      </c>
      <c r="D62" s="17">
        <f t="shared" si="0"/>
        <v>46.071348951490108</v>
      </c>
    </row>
    <row r="63" spans="1:4" ht="15.75">
      <c r="A63" s="15" t="s">
        <v>57</v>
      </c>
      <c r="B63" s="16">
        <v>13631.6</v>
      </c>
      <c r="C63" s="19">
        <v>561.5</v>
      </c>
      <c r="D63" s="17">
        <f t="shared" si="0"/>
        <v>4.1191056075589074</v>
      </c>
    </row>
    <row r="64" spans="1:4" ht="16.5" thickBot="1">
      <c r="A64" s="28" t="s">
        <v>58</v>
      </c>
      <c r="B64" s="29">
        <v>7240.6</v>
      </c>
      <c r="C64" s="36">
        <v>3243.2</v>
      </c>
      <c r="D64" s="31">
        <f t="shared" si="0"/>
        <v>44.791868077231165</v>
      </c>
    </row>
    <row r="65" spans="1:4" ht="16.5" thickBot="1">
      <c r="A65" s="24" t="s">
        <v>30</v>
      </c>
      <c r="B65" s="25">
        <f>B66</f>
        <v>1278</v>
      </c>
      <c r="C65" s="26">
        <f>C66</f>
        <v>236.7</v>
      </c>
      <c r="D65" s="27">
        <f t="shared" si="0"/>
        <v>18.52112676056338</v>
      </c>
    </row>
    <row r="66" spans="1:4" ht="16.5" thickBot="1">
      <c r="A66" s="32" t="s">
        <v>59</v>
      </c>
      <c r="B66" s="1">
        <v>1278</v>
      </c>
      <c r="C66" s="38">
        <v>236.7</v>
      </c>
      <c r="D66" s="34">
        <f t="shared" si="0"/>
        <v>18.52112676056338</v>
      </c>
    </row>
    <row r="67" spans="1:4" ht="28.5" customHeight="1" thickBot="1">
      <c r="A67" s="24" t="s">
        <v>68</v>
      </c>
      <c r="B67" s="39">
        <v>8.3000000000000007</v>
      </c>
      <c r="C67" s="40">
        <v>8.3000000000000007</v>
      </c>
      <c r="D67" s="27">
        <f t="shared" si="0"/>
        <v>100</v>
      </c>
    </row>
    <row r="68" spans="1:4" ht="30" customHeight="1" thickBot="1">
      <c r="A68" s="32" t="s">
        <v>69</v>
      </c>
      <c r="B68" s="1">
        <v>8.3000000000000007</v>
      </c>
      <c r="C68" s="38">
        <v>8.3000000000000007</v>
      </c>
      <c r="D68" s="34">
        <f t="shared" si="0"/>
        <v>100</v>
      </c>
    </row>
    <row r="69" spans="1:4" ht="48" thickBot="1">
      <c r="A69" s="24" t="s">
        <v>60</v>
      </c>
      <c r="B69" s="25">
        <f>B70+B71</f>
        <v>72256.7</v>
      </c>
      <c r="C69" s="26">
        <f>C70+C71</f>
        <v>36050.199999999997</v>
      </c>
      <c r="D69" s="27">
        <f t="shared" si="0"/>
        <v>49.891843939731537</v>
      </c>
    </row>
    <row r="70" spans="1:4" ht="47.25">
      <c r="A70" s="20" t="s">
        <v>61</v>
      </c>
      <c r="B70" s="21">
        <v>44159.5</v>
      </c>
      <c r="C70" s="37">
        <v>21908.799999999999</v>
      </c>
      <c r="D70" s="23">
        <f t="shared" si="0"/>
        <v>49.612880580622516</v>
      </c>
    </row>
    <row r="71" spans="1:4" ht="16.5" thickBot="1">
      <c r="A71" s="28" t="s">
        <v>62</v>
      </c>
      <c r="B71" s="29">
        <v>28097.200000000001</v>
      </c>
      <c r="C71" s="36">
        <v>14141.4</v>
      </c>
      <c r="D71" s="31">
        <f t="shared" si="0"/>
        <v>50.330282020984299</v>
      </c>
    </row>
    <row r="72" spans="1:4" ht="16.5" thickBot="1">
      <c r="A72" s="24" t="s">
        <v>63</v>
      </c>
      <c r="B72" s="41">
        <f>B25+B33+B35+B39+B44+B49+B54+B57+B59+B65+B69+B67</f>
        <v>769353.89999999991</v>
      </c>
      <c r="C72" s="42">
        <f>C25+C33+C35+C39+C44+C49+C54+C57+C59+C65+C69+C67</f>
        <v>359356.3</v>
      </c>
      <c r="D72" s="27">
        <f t="shared" si="0"/>
        <v>46.708842315610546</v>
      </c>
    </row>
    <row r="73" spans="1:4" ht="15.75">
      <c r="B73" s="1"/>
      <c r="C73" s="2"/>
    </row>
    <row r="74" spans="1:4">
      <c r="B74" s="11"/>
      <c r="C74" s="11"/>
    </row>
  </sheetData>
  <mergeCells count="2">
    <mergeCell ref="A3:D3"/>
    <mergeCell ref="A24:D24"/>
  </mergeCells>
  <phoneticPr fontId="4" type="noConversion"/>
  <pageMargins left="0.75" right="0.75" top="1" bottom="1" header="0.5" footer="0.5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2016-05-05T09:59:24Z</cp:lastPrinted>
  <dcterms:created xsi:type="dcterms:W3CDTF">2015-03-17T06:24:35Z</dcterms:created>
  <dcterms:modified xsi:type="dcterms:W3CDTF">2016-07-15T07:28:20Z</dcterms:modified>
</cp:coreProperties>
</file>