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8060" windowHeight="9855"/>
  </bookViews>
  <sheets>
    <sheet name="Лист1" sheetId="1" r:id="rId1"/>
  </sheets>
  <definedNames>
    <definedName name="bbi1iepey541b3erm5gspvzrtk">#REF!</definedName>
    <definedName name="CTDATA_BEGIN_ROW" localSheetId="0">#N/A</definedName>
    <definedName name="CTROW_FORMAT_ROW" localSheetId="0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Лист1!$2:$7</definedName>
  </definedNames>
  <calcPr calcId="125725"/>
</workbook>
</file>

<file path=xl/calcChain.xml><?xml version="1.0" encoding="utf-8"?>
<calcChain xmlns="http://schemas.openxmlformats.org/spreadsheetml/2006/main">
  <c r="C9" i="1"/>
  <c r="D13"/>
  <c r="D11"/>
  <c r="D10"/>
  <c r="E16"/>
  <c r="N10" l="1"/>
  <c r="J10" l="1"/>
  <c r="J11"/>
  <c r="M10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R10"/>
  <c r="R11"/>
  <c r="R12" s="1"/>
  <c r="R13" s="1"/>
  <c r="R14" s="1"/>
  <c r="R15" s="1"/>
  <c r="R16" s="1"/>
  <c r="R17" s="1"/>
  <c r="R18" s="1"/>
  <c r="R19" s="1"/>
  <c r="R20" s="1"/>
  <c r="R21" s="1"/>
  <c r="R22" s="1"/>
  <c r="R23" s="1"/>
  <c r="R24" s="1"/>
  <c r="Q9"/>
  <c r="O1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N1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G9"/>
  <c r="H10"/>
  <c r="H1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L10"/>
  <c r="L11" s="1"/>
  <c r="L12" s="1"/>
  <c r="K10"/>
  <c r="K11" s="1"/>
  <c r="K13" s="1"/>
  <c r="K15" s="1"/>
  <c r="K17" s="1"/>
  <c r="K19" s="1"/>
  <c r="K21" s="1"/>
  <c r="K23" s="1"/>
  <c r="J13"/>
  <c r="J15" s="1"/>
  <c r="J17" s="1"/>
  <c r="J19" s="1"/>
  <c r="J21" s="1"/>
  <c r="J23" s="1"/>
  <c r="J12"/>
  <c r="J14" s="1"/>
  <c r="J16" s="1"/>
  <c r="J18" s="1"/>
  <c r="J20" s="1"/>
  <c r="J22" s="1"/>
  <c r="J24" s="1"/>
  <c r="I10"/>
  <c r="E10" l="1"/>
  <c r="K12"/>
  <c r="K14" s="1"/>
  <c r="K16" s="1"/>
  <c r="K18" s="1"/>
  <c r="K20" s="1"/>
  <c r="K22" s="1"/>
  <c r="K24" s="1"/>
  <c r="I12"/>
  <c r="I14" s="1"/>
  <c r="I16" s="1"/>
  <c r="L13"/>
  <c r="L14" s="1"/>
  <c r="L15" s="1"/>
  <c r="L16" s="1"/>
  <c r="L17" s="1"/>
  <c r="L18" s="1"/>
  <c r="L19" s="1"/>
  <c r="L20" s="1"/>
  <c r="L21" s="1"/>
  <c r="L22" s="1"/>
  <c r="L23" s="1"/>
  <c r="L24" s="1"/>
  <c r="I11"/>
  <c r="E12" l="1"/>
  <c r="E11"/>
  <c r="D9" s="1"/>
  <c r="I13"/>
  <c r="I18"/>
  <c r="E14"/>
  <c r="E18" l="1"/>
  <c r="I20"/>
  <c r="I15"/>
  <c r="E13"/>
  <c r="E15" l="1"/>
  <c r="I17"/>
  <c r="I22"/>
  <c r="E20"/>
  <c r="E22" l="1"/>
  <c r="I24"/>
  <c r="E24" s="1"/>
  <c r="I19"/>
  <c r="E17"/>
  <c r="E19" l="1"/>
  <c r="I21"/>
  <c r="I23" l="1"/>
  <c r="E23" s="1"/>
  <c r="E21"/>
  <c r="E9" l="1"/>
</calcChain>
</file>

<file path=xl/sharedStrings.xml><?xml version="1.0" encoding="utf-8"?>
<sst xmlns="http://schemas.openxmlformats.org/spreadsheetml/2006/main" count="52" uniqueCount="51">
  <si>
    <t>Наименование муниципального образования</t>
  </si>
  <si>
    <t>Коэффициент рабочего времени</t>
  </si>
  <si>
    <t>№ строки</t>
  </si>
  <si>
    <t>ЗПi</t>
  </si>
  <si>
    <t>Аi</t>
  </si>
  <si>
    <t>Сi</t>
  </si>
  <si>
    <t>Тi</t>
  </si>
  <si>
    <t xml:space="preserve">Кi </t>
  </si>
  <si>
    <t xml:space="preserve">МЗi </t>
  </si>
  <si>
    <t>Si = S/SUM Ri*Ri</t>
  </si>
  <si>
    <t>Затраты на содержание одного военно–учетного работника органа местного самоуправления</t>
  </si>
  <si>
    <t xml:space="preserve">Объем субвенции на финансирование расходов по осуществлению первичного воинского учета на территориях, где отсутствуют военные комиссариаты, тыс.рублей  </t>
  </si>
  <si>
    <t xml:space="preserve">Расчетная потребность в средствах на финансирование расходов по осуществлению первичного воинского учета на территориях, где отсутствуют военные комиссариаты, тыс.рублей  </t>
  </si>
  <si>
    <t>Количество часов рабочего времени в год, рассчитанное в среднем на одного работника, осуществляющего работу по воинскому учету в органе местного самоуправления по совместительству</t>
  </si>
  <si>
    <t>Норматив расходов на оплату труда военно–учетного работника, включая соответствующие начисления на фонд оплаты труда</t>
  </si>
  <si>
    <t>Норматив расходов в расчете на 1 военно–учетного работника на оплату аренды помещений</t>
  </si>
  <si>
    <t>Норматив расходов в расчете на 1 военно–учетного работника на оплату услуг связи</t>
  </si>
  <si>
    <t>Норматив расходов в расчете на 1 военно–учетного работника на оплату транспортных услуг</t>
  </si>
  <si>
    <t>Норматив командировочных расходов в расчете на 1 военно–учетного работника</t>
  </si>
  <si>
    <t>Норматив расходов на обеспечение мебелью, инвентарем, оргтехникой, средствами связи, расходными материалами 1 военно–учетного работника</t>
  </si>
  <si>
    <t>Количество военно–учетных работников</t>
  </si>
  <si>
    <t>Количество работников, осуществляющих работу по воинскому учету в органе местного самоуправления по совместительству</t>
  </si>
  <si>
    <t>Количество часов рабочего времени в год, рассчитанное на одного военно-учетного работника исходя из норм, установленных Трудовым кодексом Российской Федерации</t>
  </si>
  <si>
    <r>
      <t>N</t>
    </r>
    <r>
      <rPr>
        <vertAlign val="subscript"/>
        <sz val="11"/>
        <rFont val="Times New Roman"/>
        <family val="1"/>
        <charset val="204"/>
      </rPr>
      <t>освобi</t>
    </r>
  </si>
  <si>
    <r>
      <t>N</t>
    </r>
    <r>
      <rPr>
        <vertAlign val="subscript"/>
        <sz val="11"/>
        <rFont val="Times New Roman"/>
        <family val="1"/>
        <charset val="204"/>
      </rPr>
      <t>совмi</t>
    </r>
  </si>
  <si>
    <r>
      <t>t</t>
    </r>
    <r>
      <rPr>
        <vertAlign val="subscript"/>
        <sz val="11"/>
        <rFont val="Times New Roman"/>
        <family val="1"/>
        <charset val="204"/>
      </rPr>
      <t>освоб</t>
    </r>
  </si>
  <si>
    <t xml:space="preserve">Норматив расходов на оплату коммунальных услуг в расчете на 1 военно-учетного работника
</t>
  </si>
  <si>
    <t>КУi</t>
  </si>
  <si>
    <t>Абанский район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</si>
  <si>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</si>
  <si>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</si>
  <si>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</si>
  <si>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</si>
  <si>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</si>
  <si>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</si>
  <si>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</si>
  <si>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</si>
  <si>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</si>
  <si>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</si>
  <si>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</si>
  <si>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</si>
  <si>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</si>
  <si>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</si>
  <si>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</si>
  <si>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r>
      <t>Ri = (N</t>
    </r>
    <r>
      <rPr>
        <vertAlign val="subscript"/>
        <sz val="12"/>
        <rFont val="Times New Roman"/>
        <family val="1"/>
        <charset val="204"/>
      </rPr>
      <t>освобi</t>
    </r>
    <r>
      <rPr>
        <sz val="12"/>
        <rFont val="Times New Roman"/>
        <family val="1"/>
        <charset val="204"/>
      </rPr>
      <t xml:space="preserve"> + N</t>
    </r>
    <r>
      <rPr>
        <vertAlign val="subscript"/>
        <sz val="12"/>
        <rFont val="Times New Roman"/>
        <family val="1"/>
        <charset val="204"/>
      </rPr>
      <t>совмi</t>
    </r>
    <r>
      <rPr>
        <sz val="12"/>
        <rFont val="Times New Roman"/>
        <family val="1"/>
        <charset val="204"/>
      </rPr>
      <t xml:space="preserve"> х k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) х F</t>
    </r>
    <r>
      <rPr>
        <vertAlign val="subscript"/>
        <sz val="12"/>
        <rFont val="Times New Roman"/>
        <family val="1"/>
        <charset val="204"/>
      </rPr>
      <t>i</t>
    </r>
  </si>
  <si>
    <r>
      <t>k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=t</t>
    </r>
    <r>
      <rPr>
        <vertAlign val="subscript"/>
        <sz val="12"/>
        <rFont val="Times New Roman"/>
        <family val="1"/>
        <charset val="204"/>
      </rPr>
      <t xml:space="preserve">совмi </t>
    </r>
    <r>
      <rPr>
        <sz val="12"/>
        <rFont val="Times New Roman"/>
        <family val="1"/>
        <charset val="204"/>
      </rPr>
      <t>/ t</t>
    </r>
    <r>
      <rPr>
        <vertAlign val="subscript"/>
        <sz val="12"/>
        <rFont val="Times New Roman"/>
        <family val="1"/>
        <charset val="204"/>
      </rPr>
      <t>освоб</t>
    </r>
  </si>
  <si>
    <r>
      <t>t</t>
    </r>
    <r>
      <rPr>
        <vertAlign val="subscript"/>
        <sz val="12"/>
        <rFont val="Times New Roman"/>
        <family val="1"/>
        <charset val="204"/>
      </rPr>
      <t>совмi</t>
    </r>
  </si>
  <si>
    <r>
      <t>F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= ЗПi + Аi + Сi + Тi + Кi + Мзi+Куi</t>
    </r>
  </si>
  <si>
    <t>коэф</t>
  </si>
  <si>
    <t xml:space="preserve">Расчет субвенций бюджетам муниципальных образований Абанского района, направляемых в 2021 году на осуществление государственных полномочий по первичному воинскому учету на территориях, где отсутствуют военные комиссариаты, 
в соответствии с Федеральным законом от 28 марта 1998 года № 53-ФЗ «О воинской обязанности и военной службе» 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</si>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</sst>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.0000"/>
  </numFmts>
  <fonts count="27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6">
    <xf numFmtId="0" fontId="0" fillId="0" borderId="0" xfId="0"/>
    <xf numFmtId="0" fontId="21" fillId="0" borderId="0" xfId="0" applyFont="1" applyAlignment="1">
      <alignment wrapText="1"/>
    </xf>
    <xf numFmtId="49" fontId="21" fillId="0" borderId="0" xfId="0" quotePrefix="1" applyNumberFormat="1" applyFont="1" applyAlignment="1">
      <alignment wrapText="1"/>
    </xf>
    <xf numFmtId="0" fontId="21" fillId="0" borderId="0" xfId="0" quotePrefix="1" applyFont="1" applyAlignment="1">
      <alignment wrapText="1"/>
    </xf>
    <xf numFmtId="0" fontId="19" fillId="0" borderId="0" xfId="0" applyFont="1"/>
    <xf numFmtId="49" fontId="19" fillId="0" borderId="0" xfId="0" applyNumberFormat="1" applyFont="1" applyAlignment="1">
      <alignment wrapText="1"/>
    </xf>
    <xf numFmtId="49" fontId="22" fillId="0" borderId="0" xfId="0" quotePrefix="1" applyNumberFormat="1" applyFont="1" applyAlignment="1">
      <alignment wrapText="1"/>
    </xf>
    <xf numFmtId="0" fontId="22" fillId="0" borderId="0" xfId="0" quotePrefix="1" applyFont="1" applyAlignment="1">
      <alignment wrapText="1"/>
    </xf>
    <xf numFmtId="49" fontId="22" fillId="0" borderId="10" xfId="0" quotePrefix="1" applyNumberFormat="1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horizontal="center" vertical="center" wrapText="1"/>
    </xf>
    <xf numFmtId="0" fontId="19" fillId="0" borderId="12" xfId="0" applyFont="1" applyBorder="1"/>
    <xf numFmtId="0" fontId="19" fillId="0" borderId="12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/>
    </xf>
    <xf numFmtId="0" fontId="26" fillId="0" borderId="13" xfId="0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>
      <alignment horizontal="left" vertical="center" wrapText="1"/>
    </xf>
    <xf numFmtId="164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/>
    <xf numFmtId="49" fontId="24" fillId="0" borderId="10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4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left" vertical="center" wrapText="1"/>
    </xf>
    <xf numFmtId="165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165" fontId="19" fillId="0" borderId="0" xfId="0" applyNumberFormat="1" applyFont="1"/>
    <xf numFmtId="49" fontId="19" fillId="0" borderId="0" xfId="0" applyNumberFormat="1" applyFont="1" applyAlignment="1">
      <alignment horizontal="right" wrapText="1"/>
    </xf>
    <xf numFmtId="166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right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2" fontId="22" fillId="0" borderId="0" xfId="0" applyNumberFormat="1" applyFont="1" applyBorder="1" applyAlignment="1">
      <alignment horizontal="center" vertical="center" wrapText="1"/>
    </xf>
    <xf numFmtId="49" fontId="22" fillId="0" borderId="11" xfId="0" quotePrefix="1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26"/>
  <sheetViews>
    <sheetView tabSelected="1" topLeftCell="A4" zoomScale="85" workbookViewId="0">
      <selection activeCell="J6" sqref="J6"/>
    </sheetView>
  </sheetViews>
  <sheetFormatPr defaultRowHeight="12.75"/>
  <cols>
    <col min="1" max="1" width="7" style="4" customWidth="1"/>
    <col min="2" max="2" width="30.5703125" style="5" customWidth="1"/>
    <col min="3" max="3" width="15.28515625" style="5" customWidth="1"/>
    <col min="4" max="4" width="17.140625" style="4" customWidth="1"/>
    <col min="5" max="5" width="22.42578125" style="4" customWidth="1"/>
    <col min="6" max="6" width="16.85546875" style="4" customWidth="1"/>
    <col min="7" max="7" width="9.140625" style="4"/>
    <col min="8" max="8" width="19.140625" style="4" customWidth="1"/>
    <col min="9" max="9" width="16.28515625" style="4" customWidth="1"/>
    <col min="10" max="10" width="12.140625" style="4" customWidth="1"/>
    <col min="11" max="11" width="11.85546875" style="4" customWidth="1"/>
    <col min="12" max="12" width="12.85546875" style="4" customWidth="1"/>
    <col min="13" max="13" width="13.85546875" style="4" customWidth="1"/>
    <col min="14" max="14" width="17.42578125" style="4" customWidth="1"/>
    <col min="15" max="15" width="14.5703125" style="4" customWidth="1"/>
    <col min="16" max="16" width="11.140625" style="4" customWidth="1"/>
    <col min="17" max="17" width="19.140625" style="4" customWidth="1"/>
    <col min="18" max="18" width="17.7109375" style="4" customWidth="1"/>
    <col min="19" max="16384" width="9.140625" style="4"/>
  </cols>
  <sheetData>
    <row r="1" spans="1:18" s="1" customFormat="1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1" customFormat="1" ht="35.25" customHeight="1">
      <c r="A2" s="6"/>
      <c r="B2" s="32" t="s">
        <v>49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s="1" customFormat="1" ht="15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s="1" customFormat="1" ht="45" customHeight="1">
      <c r="A4" s="33" t="s">
        <v>2</v>
      </c>
      <c r="B4" s="35" t="s">
        <v>0</v>
      </c>
      <c r="C4" s="25"/>
      <c r="D4" s="30" t="s">
        <v>11</v>
      </c>
      <c r="E4" s="30" t="s">
        <v>12</v>
      </c>
      <c r="F4" s="30" t="s">
        <v>10</v>
      </c>
      <c r="G4" s="30" t="s">
        <v>1</v>
      </c>
      <c r="H4" s="30" t="s">
        <v>13</v>
      </c>
      <c r="I4" s="30" t="s">
        <v>14</v>
      </c>
      <c r="J4" s="30" t="s">
        <v>15</v>
      </c>
      <c r="K4" s="30" t="s">
        <v>16</v>
      </c>
      <c r="L4" s="30" t="s">
        <v>17</v>
      </c>
      <c r="M4" s="30" t="s">
        <v>18</v>
      </c>
      <c r="N4" s="30" t="s">
        <v>19</v>
      </c>
      <c r="O4" s="30" t="s">
        <v>26</v>
      </c>
      <c r="P4" s="30" t="s">
        <v>20</v>
      </c>
      <c r="Q4" s="30" t="s">
        <v>21</v>
      </c>
      <c r="R4" s="30" t="s">
        <v>22</v>
      </c>
    </row>
    <row r="5" spans="1:18" s="1" customFormat="1" ht="155.25" customHeight="1">
      <c r="A5" s="34"/>
      <c r="B5" s="31"/>
      <c r="C5" s="24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s="1" customFormat="1" ht="63.75" customHeight="1">
      <c r="A6" s="8"/>
      <c r="B6" s="9"/>
      <c r="C6" s="9"/>
      <c r="D6" s="19" t="s">
        <v>9</v>
      </c>
      <c r="E6" s="20" t="s">
        <v>44</v>
      </c>
      <c r="F6" s="20" t="s">
        <v>47</v>
      </c>
      <c r="G6" s="20" t="s">
        <v>45</v>
      </c>
      <c r="H6" s="20" t="s">
        <v>46</v>
      </c>
      <c r="I6" s="20" t="s">
        <v>3</v>
      </c>
      <c r="J6" s="20" t="s">
        <v>4</v>
      </c>
      <c r="K6" s="20" t="s">
        <v>5</v>
      </c>
      <c r="L6" s="20" t="s">
        <v>6</v>
      </c>
      <c r="M6" s="20" t="s">
        <v>7</v>
      </c>
      <c r="N6" s="20" t="s">
        <v>8</v>
      </c>
      <c r="O6" s="10" t="s">
        <v>27</v>
      </c>
      <c r="P6" s="10" t="s">
        <v>23</v>
      </c>
      <c r="Q6" s="10" t="s">
        <v>24</v>
      </c>
      <c r="R6" s="10" t="s">
        <v>25</v>
      </c>
    </row>
    <row r="7" spans="1:18">
      <c r="A7" s="11"/>
      <c r="B7" s="12">
        <v>1</v>
      </c>
      <c r="C7" s="12"/>
      <c r="D7" s="13">
        <v>2</v>
      </c>
      <c r="E7" s="13">
        <v>3</v>
      </c>
      <c r="F7" s="13">
        <v>4</v>
      </c>
      <c r="G7" s="12">
        <v>5</v>
      </c>
      <c r="H7" s="13">
        <v>6</v>
      </c>
      <c r="I7" s="13">
        <v>7</v>
      </c>
      <c r="J7" s="13">
        <v>8</v>
      </c>
      <c r="K7" s="12">
        <v>9</v>
      </c>
      <c r="L7" s="13">
        <v>10</v>
      </c>
      <c r="M7" s="13">
        <v>11</v>
      </c>
      <c r="N7" s="13">
        <v>12</v>
      </c>
      <c r="O7" s="12">
        <v>13</v>
      </c>
      <c r="P7" s="13">
        <v>14</v>
      </c>
      <c r="Q7" s="13">
        <v>15</v>
      </c>
      <c r="R7" s="13">
        <v>16</v>
      </c>
    </row>
    <row r="8" spans="1:18" ht="15">
      <c r="A8" s="14">
        <v>1</v>
      </c>
      <c r="B8" s="15" t="s">
        <v>28</v>
      </c>
      <c r="C8" s="15"/>
      <c r="D8" s="16">
        <v>1200.9000000000001</v>
      </c>
      <c r="E8" s="16">
        <v>1200.9000000000001</v>
      </c>
      <c r="F8" s="16">
        <v>316.39999999999998</v>
      </c>
      <c r="G8" s="16">
        <v>0.25315799999999999</v>
      </c>
      <c r="H8" s="16">
        <v>499</v>
      </c>
      <c r="I8" s="21">
        <v>313.2</v>
      </c>
      <c r="J8" s="23">
        <v>0.5</v>
      </c>
      <c r="K8" s="23">
        <v>1.2</v>
      </c>
      <c r="L8" s="23">
        <v>0.5</v>
      </c>
      <c r="M8" s="23">
        <v>0</v>
      </c>
      <c r="N8" s="23">
        <v>0.3</v>
      </c>
      <c r="O8" s="23">
        <v>0.8</v>
      </c>
      <c r="P8" s="16">
        <v>0</v>
      </c>
      <c r="Q8" s="16">
        <v>15</v>
      </c>
      <c r="R8" s="16">
        <v>1972</v>
      </c>
    </row>
    <row r="9" spans="1:18" ht="15">
      <c r="A9" s="17">
        <v>2</v>
      </c>
      <c r="B9" s="22" t="s">
        <v>28</v>
      </c>
      <c r="C9" s="29">
        <f>C10+C11+C12+C13+C14+C15+C16+C17+C18+C19+C20+C21+C22+C23+C24</f>
        <v>1200858</v>
      </c>
      <c r="D9" s="28">
        <f>D10+D11+D12+D13+D14+D15+D16+D17+D18+D19+D20+D21+D22+D23+D24</f>
        <v>1200.8475679999999</v>
      </c>
      <c r="E9" s="23">
        <f>E10+E11+E12+E13+E14+E15+E16+E17+E18+E19+E20+E21+E22+E23+E24</f>
        <v>1202.32</v>
      </c>
      <c r="F9" s="16"/>
      <c r="G9" s="23">
        <f>(G10+G11+G12+G13+G14+G15+G16+G17+G18+G19+G20+G21+G22+G23+G24)/15</f>
        <v>0.2533333333333333</v>
      </c>
      <c r="H9" s="16"/>
      <c r="I9" s="21"/>
      <c r="J9" s="16"/>
      <c r="K9" s="16"/>
      <c r="L9" s="16"/>
      <c r="M9" s="16"/>
      <c r="N9" s="16"/>
      <c r="O9" s="16"/>
      <c r="P9" s="16"/>
      <c r="Q9" s="16">
        <f>Q10+Q11+Q12+Q13+Q14+Q15+Q16+Q17+Q18+Q19+Q20+Q21+Q22+Q23+Q24</f>
        <v>15</v>
      </c>
      <c r="R9" s="16"/>
    </row>
    <row r="10" spans="1:18" ht="15">
      <c r="A10" s="14">
        <v>3</v>
      </c>
      <c r="B10" s="18" t="s">
        <v>29</v>
      </c>
      <c r="C10" s="18">
        <v>47398</v>
      </c>
      <c r="D10" s="28">
        <f>E10-(E10*0.11%)-0.01</f>
        <v>47.397793999999998</v>
      </c>
      <c r="E10" s="23">
        <f>Q10*G10*F10</f>
        <v>47.459999999999994</v>
      </c>
      <c r="F10" s="16">
        <v>316.39999999999998</v>
      </c>
      <c r="G10" s="21">
        <v>0.15</v>
      </c>
      <c r="H10" s="16">
        <f t="shared" ref="H10:N10" si="0">H8</f>
        <v>499</v>
      </c>
      <c r="I10" s="23">
        <f t="shared" si="0"/>
        <v>313.2</v>
      </c>
      <c r="J10" s="23">
        <f t="shared" si="0"/>
        <v>0.5</v>
      </c>
      <c r="K10" s="23">
        <f t="shared" si="0"/>
        <v>1.2</v>
      </c>
      <c r="L10" s="23">
        <f t="shared" si="0"/>
        <v>0.5</v>
      </c>
      <c r="M10" s="23">
        <f t="shared" si="0"/>
        <v>0</v>
      </c>
      <c r="N10" s="23">
        <f t="shared" si="0"/>
        <v>0.3</v>
      </c>
      <c r="O10" s="23">
        <v>0.8</v>
      </c>
      <c r="P10" s="16">
        <v>0</v>
      </c>
      <c r="Q10" s="16">
        <v>1</v>
      </c>
      <c r="R10" s="16">
        <f>R8</f>
        <v>1972</v>
      </c>
    </row>
    <row r="11" spans="1:18" ht="15">
      <c r="A11" s="14">
        <v>4</v>
      </c>
      <c r="B11" s="18" t="s">
        <v>30</v>
      </c>
      <c r="C11" s="18">
        <v>79003</v>
      </c>
      <c r="D11" s="28">
        <f>E11-(E11*0.11%)-0.01</f>
        <v>79.002989999999983</v>
      </c>
      <c r="E11" s="23">
        <f t="shared" ref="E11:E24" si="1">Q11*G11*F11</f>
        <v>79.099999999999994</v>
      </c>
      <c r="F11" s="16">
        <v>316.39999999999998</v>
      </c>
      <c r="G11" s="21">
        <v>0.25</v>
      </c>
      <c r="H11" s="16">
        <f>H10</f>
        <v>499</v>
      </c>
      <c r="I11" s="23">
        <f>I10</f>
        <v>313.2</v>
      </c>
      <c r="J11" s="23">
        <f>J8</f>
        <v>0.5</v>
      </c>
      <c r="K11" s="23">
        <f>K10</f>
        <v>1.2</v>
      </c>
      <c r="L11" s="23">
        <f>L10</f>
        <v>0.5</v>
      </c>
      <c r="M11" s="23">
        <f>M10</f>
        <v>0</v>
      </c>
      <c r="N11" s="23">
        <f>N10</f>
        <v>0.3</v>
      </c>
      <c r="O11" s="23">
        <f>O10</f>
        <v>0.8</v>
      </c>
      <c r="P11" s="16">
        <v>0</v>
      </c>
      <c r="Q11" s="16">
        <v>1</v>
      </c>
      <c r="R11" s="16">
        <f>R10</f>
        <v>1972</v>
      </c>
    </row>
    <row r="12" spans="1:18" ht="15">
      <c r="A12" s="14">
        <v>5</v>
      </c>
      <c r="B12" s="18" t="s">
        <v>31</v>
      </c>
      <c r="C12" s="18">
        <v>47398</v>
      </c>
      <c r="D12" s="28">
        <v>47.397799999999997</v>
      </c>
      <c r="E12" s="23">
        <f t="shared" si="1"/>
        <v>47.459999999999994</v>
      </c>
      <c r="F12" s="16">
        <v>316.39999999999998</v>
      </c>
      <c r="G12" s="21">
        <v>0.15</v>
      </c>
      <c r="H12" s="16">
        <f t="shared" ref="H12:H24" si="2">H11</f>
        <v>499</v>
      </c>
      <c r="I12" s="23">
        <f t="shared" ref="I12:I24" si="3">I10</f>
        <v>313.2</v>
      </c>
      <c r="J12" s="23">
        <f t="shared" ref="J12:J24" si="4">J10</f>
        <v>0.5</v>
      </c>
      <c r="K12" s="23">
        <f t="shared" ref="K12:K24" si="5">K10</f>
        <v>1.2</v>
      </c>
      <c r="L12" s="23">
        <f t="shared" ref="L12:L24" si="6">L11</f>
        <v>0.5</v>
      </c>
      <c r="M12" s="23">
        <f t="shared" ref="M12:M24" si="7">M11</f>
        <v>0</v>
      </c>
      <c r="N12" s="23">
        <f t="shared" ref="N12:N24" si="8">N11</f>
        <v>0.3</v>
      </c>
      <c r="O12" s="23">
        <f t="shared" ref="O12:O24" si="9">O11</f>
        <v>0.8</v>
      </c>
      <c r="P12" s="16">
        <v>0</v>
      </c>
      <c r="Q12" s="16">
        <v>1</v>
      </c>
      <c r="R12" s="16">
        <f t="shared" ref="R12:R24" si="10">R11</f>
        <v>1972</v>
      </c>
    </row>
    <row r="13" spans="1:18" ht="15">
      <c r="A13" s="14">
        <v>6</v>
      </c>
      <c r="B13" s="18" t="s">
        <v>32</v>
      </c>
      <c r="C13" s="18">
        <v>126411</v>
      </c>
      <c r="D13" s="28">
        <f>E13-(E13*0.11%)-0.01</f>
        <v>126.41078399999999</v>
      </c>
      <c r="E13" s="23">
        <f t="shared" si="1"/>
        <v>126.56</v>
      </c>
      <c r="F13" s="16">
        <v>316.39999999999998</v>
      </c>
      <c r="G13" s="21">
        <v>0.4</v>
      </c>
      <c r="H13" s="16">
        <f t="shared" si="2"/>
        <v>499</v>
      </c>
      <c r="I13" s="23">
        <f t="shared" si="3"/>
        <v>313.2</v>
      </c>
      <c r="J13" s="23">
        <f t="shared" si="4"/>
        <v>0.5</v>
      </c>
      <c r="K13" s="23">
        <f t="shared" si="5"/>
        <v>1.2</v>
      </c>
      <c r="L13" s="23">
        <f t="shared" si="6"/>
        <v>0.5</v>
      </c>
      <c r="M13" s="23">
        <f t="shared" si="7"/>
        <v>0</v>
      </c>
      <c r="N13" s="23">
        <f t="shared" si="8"/>
        <v>0.3</v>
      </c>
      <c r="O13" s="23">
        <f t="shared" si="9"/>
        <v>0.8</v>
      </c>
      <c r="P13" s="16">
        <v>0</v>
      </c>
      <c r="Q13" s="16">
        <v>1</v>
      </c>
      <c r="R13" s="16">
        <f t="shared" si="10"/>
        <v>1972</v>
      </c>
    </row>
    <row r="14" spans="1:18" ht="15">
      <c r="A14" s="14">
        <v>7</v>
      </c>
      <c r="B14" s="18" t="s">
        <v>33</v>
      </c>
      <c r="C14" s="18">
        <v>47398</v>
      </c>
      <c r="D14" s="28">
        <v>47.397799999999997</v>
      </c>
      <c r="E14" s="23">
        <f t="shared" si="1"/>
        <v>47.459999999999994</v>
      </c>
      <c r="F14" s="16">
        <v>316.39999999999998</v>
      </c>
      <c r="G14" s="21">
        <v>0.15</v>
      </c>
      <c r="H14" s="16">
        <f t="shared" si="2"/>
        <v>499</v>
      </c>
      <c r="I14" s="23">
        <f t="shared" si="3"/>
        <v>313.2</v>
      </c>
      <c r="J14" s="23">
        <f t="shared" si="4"/>
        <v>0.5</v>
      </c>
      <c r="K14" s="23">
        <f t="shared" si="5"/>
        <v>1.2</v>
      </c>
      <c r="L14" s="23">
        <f t="shared" si="6"/>
        <v>0.5</v>
      </c>
      <c r="M14" s="23">
        <f t="shared" si="7"/>
        <v>0</v>
      </c>
      <c r="N14" s="23">
        <f t="shared" si="8"/>
        <v>0.3</v>
      </c>
      <c r="O14" s="23">
        <f t="shared" si="9"/>
        <v>0.8</v>
      </c>
      <c r="P14" s="16">
        <v>0</v>
      </c>
      <c r="Q14" s="16">
        <v>1</v>
      </c>
      <c r="R14" s="16">
        <f t="shared" si="10"/>
        <v>1972</v>
      </c>
    </row>
    <row r="15" spans="1:18" ht="15">
      <c r="A15" s="14">
        <v>8</v>
      </c>
      <c r="B15" s="18" t="s">
        <v>34</v>
      </c>
      <c r="C15" s="18">
        <v>79003</v>
      </c>
      <c r="D15" s="28">
        <v>79.003</v>
      </c>
      <c r="E15" s="23">
        <f t="shared" si="1"/>
        <v>79.099999999999994</v>
      </c>
      <c r="F15" s="16">
        <v>316.39999999999998</v>
      </c>
      <c r="G15" s="21">
        <v>0.25</v>
      </c>
      <c r="H15" s="16">
        <f t="shared" si="2"/>
        <v>499</v>
      </c>
      <c r="I15" s="23">
        <f t="shared" si="3"/>
        <v>313.2</v>
      </c>
      <c r="J15" s="23">
        <f t="shared" si="4"/>
        <v>0.5</v>
      </c>
      <c r="K15" s="23">
        <f t="shared" si="5"/>
        <v>1.2</v>
      </c>
      <c r="L15" s="23">
        <f t="shared" si="6"/>
        <v>0.5</v>
      </c>
      <c r="M15" s="23">
        <f t="shared" si="7"/>
        <v>0</v>
      </c>
      <c r="N15" s="23">
        <f t="shared" si="8"/>
        <v>0.3</v>
      </c>
      <c r="O15" s="23">
        <f t="shared" si="9"/>
        <v>0.8</v>
      </c>
      <c r="P15" s="16">
        <v>0</v>
      </c>
      <c r="Q15" s="16">
        <v>1</v>
      </c>
      <c r="R15" s="16">
        <f t="shared" si="10"/>
        <v>1972</v>
      </c>
    </row>
    <row r="16" spans="1:18" ht="15">
      <c r="A16" s="14">
        <v>9</v>
      </c>
      <c r="B16" s="18" t="s">
        <v>35</v>
      </c>
      <c r="C16" s="18">
        <v>79003</v>
      </c>
      <c r="D16" s="28">
        <v>79.003</v>
      </c>
      <c r="E16" s="23">
        <f t="shared" si="1"/>
        <v>79.099999999999994</v>
      </c>
      <c r="F16" s="16">
        <v>316.39999999999998</v>
      </c>
      <c r="G16" s="21">
        <v>0.25</v>
      </c>
      <c r="H16" s="16">
        <f t="shared" si="2"/>
        <v>499</v>
      </c>
      <c r="I16" s="23">
        <f t="shared" si="3"/>
        <v>313.2</v>
      </c>
      <c r="J16" s="23">
        <f t="shared" si="4"/>
        <v>0.5</v>
      </c>
      <c r="K16" s="23">
        <f t="shared" si="5"/>
        <v>1.2</v>
      </c>
      <c r="L16" s="23">
        <f t="shared" si="6"/>
        <v>0.5</v>
      </c>
      <c r="M16" s="23">
        <f t="shared" si="7"/>
        <v>0</v>
      </c>
      <c r="N16" s="23">
        <f t="shared" si="8"/>
        <v>0.3</v>
      </c>
      <c r="O16" s="23">
        <f t="shared" si="9"/>
        <v>0.8</v>
      </c>
      <c r="P16" s="16">
        <v>0</v>
      </c>
      <c r="Q16" s="16">
        <v>1</v>
      </c>
      <c r="R16" s="16">
        <f t="shared" si="10"/>
        <v>1972</v>
      </c>
    </row>
    <row r="17" spans="1:18" ht="15">
      <c r="A17" s="14">
        <v>10</v>
      </c>
      <c r="B17" s="18" t="s">
        <v>36</v>
      </c>
      <c r="C17" s="18">
        <v>79003</v>
      </c>
      <c r="D17" s="28">
        <v>79.003</v>
      </c>
      <c r="E17" s="23">
        <f t="shared" si="1"/>
        <v>79.099999999999994</v>
      </c>
      <c r="F17" s="16">
        <v>316.39999999999998</v>
      </c>
      <c r="G17" s="21">
        <v>0.25</v>
      </c>
      <c r="H17" s="16">
        <f t="shared" si="2"/>
        <v>499</v>
      </c>
      <c r="I17" s="23">
        <f t="shared" si="3"/>
        <v>313.2</v>
      </c>
      <c r="J17" s="23">
        <f t="shared" si="4"/>
        <v>0.5</v>
      </c>
      <c r="K17" s="23">
        <f t="shared" si="5"/>
        <v>1.2</v>
      </c>
      <c r="L17" s="23">
        <f t="shared" si="6"/>
        <v>0.5</v>
      </c>
      <c r="M17" s="23">
        <f t="shared" si="7"/>
        <v>0</v>
      </c>
      <c r="N17" s="23">
        <f t="shared" si="8"/>
        <v>0.3</v>
      </c>
      <c r="O17" s="23">
        <f t="shared" si="9"/>
        <v>0.8</v>
      </c>
      <c r="P17" s="16">
        <v>0</v>
      </c>
      <c r="Q17" s="16">
        <v>1</v>
      </c>
      <c r="R17" s="16">
        <f t="shared" si="10"/>
        <v>1972</v>
      </c>
    </row>
    <row r="18" spans="1:18" ht="15">
      <c r="A18" s="14">
        <v>11</v>
      </c>
      <c r="B18" s="18" t="s">
        <v>37</v>
      </c>
      <c r="C18" s="18">
        <v>79003</v>
      </c>
      <c r="D18" s="28">
        <v>79.003</v>
      </c>
      <c r="E18" s="23">
        <f t="shared" si="1"/>
        <v>79.099999999999994</v>
      </c>
      <c r="F18" s="16">
        <v>316.39999999999998</v>
      </c>
      <c r="G18" s="21">
        <v>0.25</v>
      </c>
      <c r="H18" s="16">
        <f t="shared" si="2"/>
        <v>499</v>
      </c>
      <c r="I18" s="23">
        <f t="shared" si="3"/>
        <v>313.2</v>
      </c>
      <c r="J18" s="23">
        <f t="shared" si="4"/>
        <v>0.5</v>
      </c>
      <c r="K18" s="23">
        <f t="shared" si="5"/>
        <v>1.2</v>
      </c>
      <c r="L18" s="23">
        <f t="shared" si="6"/>
        <v>0.5</v>
      </c>
      <c r="M18" s="23">
        <f t="shared" si="7"/>
        <v>0</v>
      </c>
      <c r="N18" s="23">
        <f t="shared" si="8"/>
        <v>0.3</v>
      </c>
      <c r="O18" s="23">
        <f t="shared" si="9"/>
        <v>0.8</v>
      </c>
      <c r="P18" s="16">
        <v>0</v>
      </c>
      <c r="Q18" s="16">
        <v>1</v>
      </c>
      <c r="R18" s="16">
        <f t="shared" si="10"/>
        <v>1972</v>
      </c>
    </row>
    <row r="19" spans="1:18" ht="15">
      <c r="A19" s="14">
        <v>12</v>
      </c>
      <c r="B19" s="18" t="s">
        <v>38</v>
      </c>
      <c r="C19" s="18">
        <v>47398</v>
      </c>
      <c r="D19" s="28">
        <v>47.397799999999997</v>
      </c>
      <c r="E19" s="23">
        <f t="shared" si="1"/>
        <v>47.459999999999994</v>
      </c>
      <c r="F19" s="16">
        <v>316.39999999999998</v>
      </c>
      <c r="G19" s="21">
        <v>0.15</v>
      </c>
      <c r="H19" s="16">
        <f t="shared" si="2"/>
        <v>499</v>
      </c>
      <c r="I19" s="23">
        <f t="shared" si="3"/>
        <v>313.2</v>
      </c>
      <c r="J19" s="23">
        <f t="shared" si="4"/>
        <v>0.5</v>
      </c>
      <c r="K19" s="23">
        <f t="shared" si="5"/>
        <v>1.2</v>
      </c>
      <c r="L19" s="23">
        <f t="shared" si="6"/>
        <v>0.5</v>
      </c>
      <c r="M19" s="23">
        <f t="shared" si="7"/>
        <v>0</v>
      </c>
      <c r="N19" s="23">
        <f t="shared" si="8"/>
        <v>0.3</v>
      </c>
      <c r="O19" s="23">
        <f t="shared" si="9"/>
        <v>0.8</v>
      </c>
      <c r="P19" s="16">
        <v>0</v>
      </c>
      <c r="Q19" s="16">
        <v>1</v>
      </c>
      <c r="R19" s="16">
        <f t="shared" si="10"/>
        <v>1972</v>
      </c>
    </row>
    <row r="20" spans="1:18" ht="15">
      <c r="A20" s="14">
        <v>13</v>
      </c>
      <c r="B20" s="18" t="s">
        <v>39</v>
      </c>
      <c r="C20" s="18">
        <v>126411</v>
      </c>
      <c r="D20" s="28">
        <v>126.41079999999999</v>
      </c>
      <c r="E20" s="23">
        <f t="shared" si="1"/>
        <v>126.56</v>
      </c>
      <c r="F20" s="16">
        <v>316.39999999999998</v>
      </c>
      <c r="G20" s="21">
        <v>0.4</v>
      </c>
      <c r="H20" s="16">
        <f t="shared" si="2"/>
        <v>499</v>
      </c>
      <c r="I20" s="23">
        <f t="shared" si="3"/>
        <v>313.2</v>
      </c>
      <c r="J20" s="23">
        <f t="shared" si="4"/>
        <v>0.5</v>
      </c>
      <c r="K20" s="23">
        <f t="shared" si="5"/>
        <v>1.2</v>
      </c>
      <c r="L20" s="23">
        <f t="shared" si="6"/>
        <v>0.5</v>
      </c>
      <c r="M20" s="23">
        <f t="shared" si="7"/>
        <v>0</v>
      </c>
      <c r="N20" s="23">
        <f t="shared" si="8"/>
        <v>0.3</v>
      </c>
      <c r="O20" s="23">
        <f t="shared" si="9"/>
        <v>0.8</v>
      </c>
      <c r="P20" s="16">
        <v>0</v>
      </c>
      <c r="Q20" s="16">
        <v>1</v>
      </c>
      <c r="R20" s="16">
        <f t="shared" si="10"/>
        <v>1972</v>
      </c>
    </row>
    <row r="21" spans="1:18" ht="15">
      <c r="A21" s="14">
        <v>14</v>
      </c>
      <c r="B21" s="18" t="s">
        <v>40</v>
      </c>
      <c r="C21" s="18">
        <v>79003</v>
      </c>
      <c r="D21" s="28">
        <v>79.003</v>
      </c>
      <c r="E21" s="23">
        <f t="shared" si="1"/>
        <v>79.099999999999994</v>
      </c>
      <c r="F21" s="16">
        <v>316.39999999999998</v>
      </c>
      <c r="G21" s="21">
        <v>0.25</v>
      </c>
      <c r="H21" s="16">
        <f t="shared" si="2"/>
        <v>499</v>
      </c>
      <c r="I21" s="23">
        <f t="shared" si="3"/>
        <v>313.2</v>
      </c>
      <c r="J21" s="23">
        <f t="shared" si="4"/>
        <v>0.5</v>
      </c>
      <c r="K21" s="23">
        <f t="shared" si="5"/>
        <v>1.2</v>
      </c>
      <c r="L21" s="23">
        <f t="shared" si="6"/>
        <v>0.5</v>
      </c>
      <c r="M21" s="23">
        <f t="shared" si="7"/>
        <v>0</v>
      </c>
      <c r="N21" s="23">
        <f t="shared" si="8"/>
        <v>0.3</v>
      </c>
      <c r="O21" s="23">
        <f t="shared" si="9"/>
        <v>0.8</v>
      </c>
      <c r="P21" s="16">
        <v>0</v>
      </c>
      <c r="Q21" s="16">
        <v>1</v>
      </c>
      <c r="R21" s="16">
        <f t="shared" si="10"/>
        <v>1972</v>
      </c>
    </row>
    <row r="22" spans="1:18" ht="15">
      <c r="A22" s="14">
        <v>15</v>
      </c>
      <c r="B22" s="18" t="s">
        <v>41</v>
      </c>
      <c r="C22" s="18">
        <v>79003</v>
      </c>
      <c r="D22" s="28">
        <v>79.003</v>
      </c>
      <c r="E22" s="23">
        <f t="shared" si="1"/>
        <v>79.099999999999994</v>
      </c>
      <c r="F22" s="16">
        <v>316.39999999999998</v>
      </c>
      <c r="G22" s="21">
        <v>0.25</v>
      </c>
      <c r="H22" s="16">
        <f t="shared" si="2"/>
        <v>499</v>
      </c>
      <c r="I22" s="23">
        <f t="shared" si="3"/>
        <v>313.2</v>
      </c>
      <c r="J22" s="23">
        <f t="shared" si="4"/>
        <v>0.5</v>
      </c>
      <c r="K22" s="23">
        <f t="shared" si="5"/>
        <v>1.2</v>
      </c>
      <c r="L22" s="23">
        <f t="shared" si="6"/>
        <v>0.5</v>
      </c>
      <c r="M22" s="23">
        <f t="shared" si="7"/>
        <v>0</v>
      </c>
      <c r="N22" s="23">
        <f t="shared" si="8"/>
        <v>0.3</v>
      </c>
      <c r="O22" s="23">
        <f t="shared" si="9"/>
        <v>0.8</v>
      </c>
      <c r="P22" s="16">
        <v>0</v>
      </c>
      <c r="Q22" s="16">
        <v>1</v>
      </c>
      <c r="R22" s="16">
        <f t="shared" si="10"/>
        <v>1972</v>
      </c>
    </row>
    <row r="23" spans="1:18" ht="15">
      <c r="A23" s="14">
        <v>16</v>
      </c>
      <c r="B23" s="18" t="s">
        <v>42</v>
      </c>
      <c r="C23" s="18">
        <v>126420</v>
      </c>
      <c r="D23" s="28">
        <v>126.41079999999999</v>
      </c>
      <c r="E23" s="23">
        <f t="shared" si="1"/>
        <v>126.56</v>
      </c>
      <c r="F23" s="16">
        <v>316.39999999999998</v>
      </c>
      <c r="G23" s="21">
        <v>0.4</v>
      </c>
      <c r="H23" s="16">
        <f t="shared" si="2"/>
        <v>499</v>
      </c>
      <c r="I23" s="23">
        <f t="shared" si="3"/>
        <v>313.2</v>
      </c>
      <c r="J23" s="23">
        <f t="shared" si="4"/>
        <v>0.5</v>
      </c>
      <c r="K23" s="23">
        <f t="shared" si="5"/>
        <v>1.2</v>
      </c>
      <c r="L23" s="23">
        <f t="shared" si="6"/>
        <v>0.5</v>
      </c>
      <c r="M23" s="23">
        <f t="shared" si="7"/>
        <v>0</v>
      </c>
      <c r="N23" s="23">
        <f t="shared" si="8"/>
        <v>0.3</v>
      </c>
      <c r="O23" s="23">
        <f t="shared" si="9"/>
        <v>0.8</v>
      </c>
      <c r="P23" s="16">
        <v>0</v>
      </c>
      <c r="Q23" s="16">
        <v>1</v>
      </c>
      <c r="R23" s="16">
        <f t="shared" si="10"/>
        <v>1972</v>
      </c>
    </row>
    <row r="24" spans="1:18" ht="15">
      <c r="A24" s="14">
        <v>17</v>
      </c>
      <c r="B24" s="18" t="s">
        <v>43</v>
      </c>
      <c r="C24" s="18">
        <v>79003</v>
      </c>
      <c r="D24" s="28">
        <v>79.003</v>
      </c>
      <c r="E24" s="23">
        <f t="shared" si="1"/>
        <v>79.099999999999994</v>
      </c>
      <c r="F24" s="16">
        <v>316.39999999999998</v>
      </c>
      <c r="G24" s="21">
        <v>0.25</v>
      </c>
      <c r="H24" s="16">
        <f t="shared" si="2"/>
        <v>499</v>
      </c>
      <c r="I24" s="23">
        <f t="shared" si="3"/>
        <v>313.2</v>
      </c>
      <c r="J24" s="23">
        <f t="shared" si="4"/>
        <v>0.5</v>
      </c>
      <c r="K24" s="23">
        <f t="shared" si="5"/>
        <v>1.2</v>
      </c>
      <c r="L24" s="23">
        <f t="shared" si="6"/>
        <v>0.5</v>
      </c>
      <c r="M24" s="23">
        <f t="shared" si="7"/>
        <v>0</v>
      </c>
      <c r="N24" s="23">
        <f t="shared" si="8"/>
        <v>0.3</v>
      </c>
      <c r="O24" s="23">
        <f t="shared" si="9"/>
        <v>0.8</v>
      </c>
      <c r="P24" s="16">
        <v>0</v>
      </c>
      <c r="Q24" s="16">
        <v>1</v>
      </c>
      <c r="R24" s="16">
        <f t="shared" si="10"/>
        <v>1972</v>
      </c>
    </row>
    <row r="26" spans="1:18">
      <c r="B26" s="27" t="s">
        <v>48</v>
      </c>
      <c r="C26" s="27"/>
      <c r="D26" s="26">
        <v>0.11799999999999999</v>
      </c>
      <c r="F26" s="4" t="s">
        <v>50</v>
      </c>
    </row>
  </sheetData>
  <mergeCells count="18">
    <mergeCell ref="A4:A5"/>
    <mergeCell ref="D4:D5"/>
    <mergeCell ref="F4:F5"/>
    <mergeCell ref="G4:G5"/>
    <mergeCell ref="N4:N5"/>
    <mergeCell ref="B4:B5"/>
    <mergeCell ref="H4:H5"/>
    <mergeCell ref="I4:I5"/>
    <mergeCell ref="J4:J5"/>
    <mergeCell ref="K4:K5"/>
    <mergeCell ref="L4:L5"/>
    <mergeCell ref="M4:M5"/>
    <mergeCell ref="B2:R2"/>
    <mergeCell ref="P4:P5"/>
    <mergeCell ref="E4:E5"/>
    <mergeCell ref="O4:O5"/>
    <mergeCell ref="Q4:Q5"/>
    <mergeCell ref="R4:R5"/>
  </mergeCells>
  <phoneticPr fontId="20" type="noConversion"/>
  <pageMargins left="0.39370078740157483" right="0.39370078740157483" top="0.59055118110236227" bottom="0.39370078740157483" header="0.51181102362204722" footer="0.51181102362204722"/>
  <pageSetup paperSize="9" scale="52" firstPageNumber="2928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Захватова Олеся Олеговна</dc:creator>
  <cp:lastModifiedBy>PetrovivZhV</cp:lastModifiedBy>
  <cp:lastPrinted>2019-10-30T04:42:25Z</cp:lastPrinted>
  <dcterms:created xsi:type="dcterms:W3CDTF">2012-10-01T04:31:48Z</dcterms:created>
  <dcterms:modified xsi:type="dcterms:W3CDTF">2020-11-05T08:43:13Z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56221</vt:lpwstr>
  </property>
</Properties>
</file>