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heckCompatibility="1" defaultThemeVersion="124226"/>
  <bookViews>
    <workbookView xWindow="360" yWindow="120" windowWidth="18075" windowHeight="11250"/>
  </bookViews>
  <sheets>
    <sheet name="Лист1" sheetId="1" r:id="rId1"/>
    <sheet name="Лист2" sheetId="2" r:id="rId2"/>
    <sheet name="Лист3" sheetId="3" r:id="rId3"/>
  </sheets>
  <definedNames>
    <definedName name="_xlnm.Print_Titles" localSheetId="0">Лист1!$2:$6</definedName>
    <definedName name="_xlnm.Print_Area" localSheetId="0">Лист1!$A$1:$W$248</definedName>
  </definedNames>
  <calcPr calcId="125725" refMode="R1C1"/>
</workbook>
</file>

<file path=xl/calcChain.xml><?xml version="1.0" encoding="utf-8"?>
<calcChain xmlns="http://schemas.openxmlformats.org/spreadsheetml/2006/main">
  <c r="R139" i="1"/>
  <c r="Q119"/>
  <c r="Q118" s="1"/>
  <c r="Q120"/>
  <c r="Q121"/>
  <c r="Q139"/>
  <c r="Q175"/>
  <c r="A118"/>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S248"/>
  <c r="T248"/>
  <c r="P248"/>
  <c r="Q231"/>
  <c r="R231"/>
  <c r="S231"/>
  <c r="T231"/>
  <c r="P231"/>
  <c r="R221"/>
  <c r="S127"/>
  <c r="T127"/>
  <c r="R127"/>
  <c r="A215" l="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P139"/>
  <c r="P138" s="1"/>
  <c r="P235"/>
  <c r="P234" s="1"/>
  <c r="P229"/>
  <c r="P228" s="1"/>
  <c r="P227" s="1"/>
  <c r="P226" s="1"/>
  <c r="P225" s="1"/>
  <c r="P222"/>
  <c r="P221" s="1"/>
  <c r="P219"/>
  <c r="P209"/>
  <c r="P203"/>
  <c r="P201"/>
  <c r="P177"/>
  <c r="P176" s="1"/>
  <c r="P175" s="1"/>
  <c r="P136"/>
  <c r="P134"/>
  <c r="P130"/>
  <c r="P132"/>
  <c r="Q115"/>
  <c r="P115"/>
  <c r="Q114"/>
  <c r="P114"/>
  <c r="T104"/>
  <c r="S104"/>
  <c r="R104"/>
  <c r="Q104"/>
  <c r="P104"/>
  <c r="T101"/>
  <c r="S101"/>
  <c r="R101"/>
  <c r="Q101"/>
  <c r="P101"/>
  <c r="T99"/>
  <c r="S99"/>
  <c r="R99"/>
  <c r="Q99"/>
  <c r="P99"/>
  <c r="T96"/>
  <c r="T95" s="1"/>
  <c r="S96"/>
  <c r="S95" s="1"/>
  <c r="R96"/>
  <c r="Q96"/>
  <c r="Q95" s="1"/>
  <c r="P96"/>
  <c r="P95" s="1"/>
  <c r="R95"/>
  <c r="T92"/>
  <c r="T90" s="1"/>
  <c r="S92"/>
  <c r="S90" s="1"/>
  <c r="R92"/>
  <c r="Q92"/>
  <c r="Q90" s="1"/>
  <c r="P92"/>
  <c r="P90" s="1"/>
  <c r="R90"/>
  <c r="T88"/>
  <c r="S88"/>
  <c r="R88"/>
  <c r="Q88"/>
  <c r="P88"/>
  <c r="T86"/>
  <c r="S86"/>
  <c r="R86"/>
  <c r="Q86"/>
  <c r="P86"/>
  <c r="T83"/>
  <c r="S83"/>
  <c r="R83"/>
  <c r="Q83"/>
  <c r="P83"/>
  <c r="T81"/>
  <c r="S81"/>
  <c r="R81"/>
  <c r="Q81"/>
  <c r="P81"/>
  <c r="T78"/>
  <c r="T77" s="1"/>
  <c r="S78"/>
  <c r="S77" s="1"/>
  <c r="R78"/>
  <c r="R77" s="1"/>
  <c r="Q78"/>
  <c r="Q77" s="1"/>
  <c r="P78"/>
  <c r="P77" s="1"/>
  <c r="Q74"/>
  <c r="P74"/>
  <c r="T72"/>
  <c r="T71" s="1"/>
  <c r="S72"/>
  <c r="R72"/>
  <c r="R71" s="1"/>
  <c r="Q72"/>
  <c r="Q71" s="1"/>
  <c r="P72"/>
  <c r="P71" s="1"/>
  <c r="S71"/>
  <c r="T69"/>
  <c r="T68" s="1"/>
  <c r="S69"/>
  <c r="R69"/>
  <c r="R68" s="1"/>
  <c r="Q69"/>
  <c r="Q68" s="1"/>
  <c r="P69"/>
  <c r="P68" s="1"/>
  <c r="S68"/>
  <c r="A66"/>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T65"/>
  <c r="S65"/>
  <c r="R65"/>
  <c r="Q65"/>
  <c r="P65"/>
  <c r="P62" s="1"/>
  <c r="P61" s="1"/>
  <c r="A64"/>
  <c r="T62"/>
  <c r="T61" s="1"/>
  <c r="S62"/>
  <c r="S61" s="1"/>
  <c r="R62"/>
  <c r="R61" s="1"/>
  <c r="Q62"/>
  <c r="Q61" s="1"/>
  <c r="T59"/>
  <c r="T58" s="1"/>
  <c r="S59"/>
  <c r="R59"/>
  <c r="R58" s="1"/>
  <c r="Q59"/>
  <c r="Q58" s="1"/>
  <c r="P59"/>
  <c r="P58" s="1"/>
  <c r="S58"/>
  <c r="T56"/>
  <c r="S56"/>
  <c r="R56"/>
  <c r="Q56"/>
  <c r="P56"/>
  <c r="T54"/>
  <c r="S54"/>
  <c r="R54"/>
  <c r="Q54"/>
  <c r="P54"/>
  <c r="T52"/>
  <c r="S52"/>
  <c r="R52"/>
  <c r="Q52"/>
  <c r="P52"/>
  <c r="T50"/>
  <c r="S50"/>
  <c r="R50"/>
  <c r="Q50"/>
  <c r="P50"/>
  <c r="A49"/>
  <c r="A50" s="1"/>
  <c r="A51" s="1"/>
  <c r="A52" s="1"/>
  <c r="A53" s="1"/>
  <c r="A54" s="1"/>
  <c r="A55" s="1"/>
  <c r="A56" s="1"/>
  <c r="A57" s="1"/>
  <c r="A58" s="1"/>
  <c r="A59" s="1"/>
  <c r="A60" s="1"/>
  <c r="A61" s="1"/>
  <c r="A62" s="1"/>
  <c r="A63" s="1"/>
  <c r="T46"/>
  <c r="T45" s="1"/>
  <c r="T44" s="1"/>
  <c r="S46"/>
  <c r="S45" s="1"/>
  <c r="S44" s="1"/>
  <c r="R46"/>
  <c r="Q46"/>
  <c r="Q45" s="1"/>
  <c r="Q44" s="1"/>
  <c r="P46"/>
  <c r="P45" s="1"/>
  <c r="P44" s="1"/>
  <c r="R45"/>
  <c r="R44" s="1"/>
  <c r="T42"/>
  <c r="T41" s="1"/>
  <c r="S42"/>
  <c r="R42"/>
  <c r="R41" s="1"/>
  <c r="Q42"/>
  <c r="Q41" s="1"/>
  <c r="P42"/>
  <c r="P41" s="1"/>
  <c r="S41"/>
  <c r="T39"/>
  <c r="S39"/>
  <c r="R39"/>
  <c r="Q39"/>
  <c r="P39"/>
  <c r="T37"/>
  <c r="S37"/>
  <c r="R37"/>
  <c r="Q37"/>
  <c r="P37"/>
  <c r="T34"/>
  <c r="S34"/>
  <c r="R34"/>
  <c r="Q34"/>
  <c r="P34"/>
  <c r="T32"/>
  <c r="S32"/>
  <c r="R32"/>
  <c r="Q32"/>
  <c r="P32"/>
  <c r="K32"/>
  <c r="T30"/>
  <c r="S30"/>
  <c r="S29" s="1"/>
  <c r="R30"/>
  <c r="R29" s="1"/>
  <c r="R28" s="1"/>
  <c r="Q30"/>
  <c r="Q29" s="1"/>
  <c r="P30"/>
  <c r="K30"/>
  <c r="K29" s="1"/>
  <c r="T29"/>
  <c r="P29"/>
  <c r="T26"/>
  <c r="S26"/>
  <c r="R26"/>
  <c r="Q26"/>
  <c r="P26"/>
  <c r="T24"/>
  <c r="S24"/>
  <c r="R24"/>
  <c r="Q24"/>
  <c r="P24"/>
  <c r="T22"/>
  <c r="S22"/>
  <c r="S19" s="1"/>
  <c r="S18" s="1"/>
  <c r="S17" s="1"/>
  <c r="R22"/>
  <c r="Q22"/>
  <c r="P22"/>
  <c r="T20"/>
  <c r="S20"/>
  <c r="R20"/>
  <c r="Q20"/>
  <c r="P20"/>
  <c r="T12"/>
  <c r="S12"/>
  <c r="R12"/>
  <c r="Q12"/>
  <c r="P12"/>
  <c r="T10"/>
  <c r="T9" s="1"/>
  <c r="S10"/>
  <c r="S9" s="1"/>
  <c r="R10"/>
  <c r="R9" s="1"/>
  <c r="Q10"/>
  <c r="Q9" s="1"/>
  <c r="P10"/>
  <c r="P9" s="1"/>
  <c r="A8"/>
  <c r="A9" s="1"/>
  <c r="A10" s="1"/>
  <c r="A11" s="1"/>
  <c r="A12" s="1"/>
  <c r="A13" s="1"/>
  <c r="A14" s="1"/>
  <c r="A15" s="1"/>
  <c r="A16" s="1"/>
  <c r="A17" s="1"/>
  <c r="A18" s="1"/>
  <c r="P8" l="1"/>
  <c r="R8"/>
  <c r="T8"/>
  <c r="Q19"/>
  <c r="Q18" s="1"/>
  <c r="Q17" s="1"/>
  <c r="P19"/>
  <c r="P18" s="1"/>
  <c r="P17" s="1"/>
  <c r="R19"/>
  <c r="R18" s="1"/>
  <c r="R17" s="1"/>
  <c r="T19"/>
  <c r="T18" s="1"/>
  <c r="T17" s="1"/>
  <c r="Q28"/>
  <c r="S28"/>
  <c r="S49"/>
  <c r="S67"/>
  <c r="Q67"/>
  <c r="P80"/>
  <c r="P76" s="1"/>
  <c r="R80"/>
  <c r="T80"/>
  <c r="T76" s="1"/>
  <c r="T7" s="1"/>
  <c r="R85"/>
  <c r="T85"/>
  <c r="R76"/>
  <c r="S48"/>
  <c r="Q85"/>
  <c r="S85"/>
  <c r="P129"/>
  <c r="Q49"/>
  <c r="Q48" s="1"/>
  <c r="P49"/>
  <c r="R49"/>
  <c r="T49"/>
  <c r="Q80"/>
  <c r="Q76" s="1"/>
  <c r="S80"/>
  <c r="S76" s="1"/>
  <c r="P85"/>
  <c r="P67"/>
  <c r="R67"/>
  <c r="T67"/>
  <c r="P48"/>
  <c r="R48"/>
  <c r="T48"/>
  <c r="Q8"/>
  <c r="S8"/>
  <c r="P28"/>
  <c r="T28"/>
  <c r="A20"/>
  <c r="A21" s="1"/>
  <c r="A22" s="1"/>
  <c r="A23" s="1"/>
  <c r="A24" s="1"/>
  <c r="A25" s="1"/>
  <c r="A26" s="1"/>
  <c r="A27" s="1"/>
  <c r="A28" s="1"/>
  <c r="A29" s="1"/>
  <c r="A30" s="1"/>
  <c r="A31" s="1"/>
  <c r="A32" s="1"/>
  <c r="A33" s="1"/>
  <c r="A34" s="1"/>
  <c r="A35" s="1"/>
  <c r="A36" s="1"/>
  <c r="A37" s="1"/>
  <c r="A38" s="1"/>
  <c r="A39" s="1"/>
  <c r="A40" s="1"/>
  <c r="A41" s="1"/>
  <c r="A42" s="1"/>
  <c r="A43" s="1"/>
  <c r="A44" s="1"/>
  <c r="A45" s="1"/>
  <c r="A46" s="1"/>
  <c r="A47" s="1"/>
  <c r="A19"/>
  <c r="A114"/>
  <c r="A115" s="1"/>
  <c r="A116" s="1"/>
  <c r="A117" s="1"/>
  <c r="A113"/>
  <c r="P7" l="1"/>
  <c r="R7"/>
  <c r="S7"/>
  <c r="Q7"/>
  <c r="R229"/>
  <c r="R228" s="1"/>
  <c r="R227" s="1"/>
  <c r="T222"/>
  <c r="S222"/>
  <c r="S221" s="1"/>
  <c r="R222"/>
  <c r="T221"/>
  <c r="T217"/>
  <c r="T216" s="1"/>
  <c r="S217"/>
  <c r="R217"/>
  <c r="R216" s="1"/>
  <c r="S216"/>
  <c r="T212"/>
  <c r="S212"/>
  <c r="T209"/>
  <c r="S209"/>
  <c r="R209"/>
  <c r="R208" s="1"/>
  <c r="R207" s="1"/>
  <c r="T177"/>
  <c r="S177"/>
  <c r="R177"/>
  <c r="Q177"/>
  <c r="T176"/>
  <c r="S176"/>
  <c r="R176"/>
  <c r="Q176"/>
  <c r="T175"/>
  <c r="S175"/>
  <c r="R175"/>
  <c r="T139"/>
  <c r="S139"/>
  <c r="R138"/>
  <c r="R129" s="1"/>
  <c r="T138"/>
  <c r="S138"/>
  <c r="Q138"/>
  <c r="T134"/>
  <c r="S134"/>
  <c r="R134"/>
  <c r="Q134"/>
  <c r="T129"/>
  <c r="S129"/>
  <c r="Q129"/>
  <c r="T126"/>
  <c r="S126"/>
  <c r="R126"/>
  <c r="T124"/>
  <c r="S124"/>
  <c r="R124"/>
  <c r="Q124"/>
  <c r="Q122"/>
  <c r="T121"/>
  <c r="S121"/>
  <c r="R121"/>
  <c r="T120"/>
  <c r="S120"/>
  <c r="R120"/>
  <c r="Q248"/>
  <c r="T119"/>
  <c r="S119"/>
  <c r="S118" s="1"/>
  <c r="P120"/>
  <c r="P122"/>
  <c r="P121" s="1"/>
  <c r="P124"/>
  <c r="P127"/>
  <c r="P208"/>
  <c r="P207" s="1"/>
  <c r="P119" s="1"/>
  <c r="P215"/>
  <c r="P218"/>
  <c r="T118" l="1"/>
  <c r="P118"/>
  <c r="R119"/>
  <c r="R118" l="1"/>
  <c r="R248" s="1"/>
  <c r="U209"/>
  <c r="V209"/>
  <c r="W209"/>
  <c r="X209"/>
  <c r="Y209"/>
  <c r="Z209"/>
  <c r="AA209"/>
  <c r="AB209"/>
  <c r="AC209"/>
  <c r="AD209"/>
  <c r="AD159"/>
  <c r="AC152"/>
  <c r="AB152"/>
  <c r="AA152"/>
  <c r="Z152"/>
  <c r="Y152"/>
  <c r="X152"/>
  <c r="W152"/>
  <c r="V152"/>
  <c r="U152"/>
  <c r="AC131"/>
  <c r="AB131"/>
  <c r="AA131"/>
  <c r="Z131"/>
  <c r="Y131"/>
  <c r="X131"/>
  <c r="W131"/>
  <c r="V131"/>
  <c r="U131"/>
</calcChain>
</file>

<file path=xl/comments1.xml><?xml version="1.0" encoding="utf-8"?>
<comments xmlns="http://schemas.openxmlformats.org/spreadsheetml/2006/main">
  <authors>
    <author>User</author>
  </authors>
  <commentList>
    <comment ref="P222" authorId="0">
      <text>
        <r>
          <rPr>
            <b/>
            <sz val="8"/>
            <color indexed="81"/>
            <rFont val="Tahoma"/>
            <family val="2"/>
            <charset val="204"/>
          </rPr>
          <t>User:</t>
        </r>
        <r>
          <rPr>
            <sz val="8"/>
            <color indexed="81"/>
            <rFont val="Tahoma"/>
            <family val="2"/>
            <charset val="204"/>
          </rPr>
          <t xml:space="preserve">
в т.ч. Селу - 161,93 коп
       край- 4 268 865,76</t>
        </r>
      </text>
    </comment>
    <comment ref="Q238" authorId="0">
      <text>
        <r>
          <rPr>
            <b/>
            <sz val="8"/>
            <color indexed="81"/>
            <rFont val="Tahoma"/>
            <family val="2"/>
            <charset val="204"/>
          </rPr>
          <t>User:</t>
        </r>
        <r>
          <rPr>
            <sz val="8"/>
            <color indexed="81"/>
            <rFont val="Tahoma"/>
            <family val="2"/>
            <charset val="204"/>
          </rPr>
          <t xml:space="preserve">
в т.ч. Селу - 161,93 коп
       край- 4 268 865,76</t>
        </r>
      </text>
    </comment>
  </commentList>
</comments>
</file>

<file path=xl/sharedStrings.xml><?xml version="1.0" encoding="utf-8"?>
<sst xmlns="http://schemas.openxmlformats.org/spreadsheetml/2006/main" count="2399" uniqueCount="419">
  <si>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</si>
  <si>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</si>
  <si>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администрации Абанского района</t>
  </si>
  <si>
    <t>Финансовое управление администрации Абанского района</t>
  </si>
  <si>
    <t>Наименование главного администратора доходов районного бюджета</t>
  </si>
  <si>
    <t>Федеральная антимонопольная служба</t>
  </si>
  <si>
    <t>Федеральная служба по ветеринарному и фитосанитарному надзору</t>
  </si>
  <si>
    <t>990</t>
  </si>
  <si>
    <t>Прочие доходы от компенсации затрат государства</t>
  </si>
  <si>
    <t>09</t>
  </si>
  <si>
    <t>ЗАДОЛЖЕННОСТЬ И ПЕРЕРАСЧЕТЫ ПО ОТМЕНЕННЫМ НАЛОГАМ, СБОРАМ И ИНЫМ ОБЯЗАТЕЛЬНЫМ ПЛАТЕЖАМ</t>
  </si>
  <si>
    <t>Прочие местные налоги и сборы</t>
  </si>
  <si>
    <t>Прочие местные налоги и сборы, мобилизуемые на территориях муниципальных районов</t>
  </si>
  <si>
    <t>Прочие доходы от компенсации затрат  бюджетов муниципальных районов</t>
  </si>
  <si>
    <t>Федеральная служба по надзору в сфере здравоохранения</t>
  </si>
  <si>
    <t>Министерство Российской Федерации по делам гражданской обороны, чрезвычайным ситуациям и ликвидации последствий стихийных бедствий</t>
  </si>
  <si>
    <t>(тыс.рублей)</t>
  </si>
  <si>
    <t>Код бюджетной классификации</t>
  </si>
  <si>
    <t>Наименование групп, подгрупп, статей, подстатей, элементов, программ (подпрограмм), кодов экономической классификации доходов</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</si>
  <si>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</si>
  <si>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</si>
  <si>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</si>
  <si>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</si>
  <si>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</si>
  <si>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</si>
  <si>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</si>
  <si>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</si>
  <si>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</si>
  <si>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</si>
  <si>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</si>
  <si>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</si>
  <si>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</si>
  <si>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</si>
  <si>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</si>
  <si>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</si>
  <si>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</si>
  <si>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</si>
  <si>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</si>
  <si>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</si>
  <si>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</si>
  <si>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</si>
  <si>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</si>
  <si>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доходы физических лиц</t>
  </si>
  <si>
    <t>Налог  на  доходы  физических  лиц  с   доходов,источником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</si>
  <si>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</si>
  <si>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предпринимателей,нотариусов,  занимающихся   частной   практикой,адвокатов,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</si>
  <si>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</si>
  <si>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</si>
  <si>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</si>
  <si>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</si>
  <si>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</si>
  <si>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</si>
  <si>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</si>
  <si>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</si>
  <si>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240</t>
  </si>
  <si>
    <t>250</t>
  </si>
  <si>
    <t>260</t>
  </si>
  <si>
    <t>05</t>
  </si>
  <si>
    <t>НАЛОГИ НА СОВОКУПНЫЙ ДОХОД</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</si>
  <si>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</si>
  <si>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</si>
  <si>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</si>
  <si>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</si>
  <si>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</si>
  <si>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</si>
  <si>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</si>
  <si>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</si>
  <si>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</si>
  <si>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</si>
  <si>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</si>
  <si>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</si>
  <si>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</si>
  <si>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</si>
  <si>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901</t>
  </si>
  <si>
    <t>070</t>
  </si>
  <si>
    <t>Доходы от сдачи в аренду имущества, составляющего государственную (муниципальную) казну (за исключением земельных участков)</t>
  </si>
  <si>
    <t>075</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</si>
  <si>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</si>
  <si>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</si>
  <si>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</si>
  <si>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</si>
  <si>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</si>
  <si>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</si>
  <si>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</si>
  <si>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</si>
  <si>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</si>
  <si>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</si>
  <si>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</si>
  <si>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</si>
  <si>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</si>
  <si>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</si>
  <si>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</si>
  <si>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</si>
  <si>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</si>
  <si>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</si>
  <si>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</si>
  <si>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</si>
  <si>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</si>
  <si>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</si>
  <si>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</si>
  <si>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</si>
  <si>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</si>
  <si>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</si>
  <si>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</si>
  <si>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</si>
  <si>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</si>
  <si>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</si>
  <si>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</si>
  <si>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</si>
  <si>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</si>
  <si>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</si>
  <si>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</si>
  <si>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</si>
  <si>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</si>
  <si>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025</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</si>
  <si>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</si>
  <si>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</si>
  <si>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</si>
  <si>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</si>
  <si>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188</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</si>
  <si>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</si>
  <si>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</si>
  <si>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25</t>
  </si>
  <si>
    <t xml:space="preserve">Денежные взыскания (штрафы) за нарушение земельного  законодательства </t>
  </si>
  <si>
    <t>081</t>
  </si>
  <si>
    <t>28</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</si>
  <si>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</si>
  <si>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30</t>
  </si>
  <si>
    <t>Денежные взыскания (штрафы) за правонарушения в области дорожного движения</t>
  </si>
  <si>
    <t>Прочие денежные взыскания (штрафы) за правонарушения в области дорожного движения</t>
  </si>
  <si>
    <t>161</t>
  </si>
  <si>
    <t>33</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</si>
  <si>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</si>
  <si>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</si>
  <si>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35</t>
  </si>
  <si>
    <t>Суммы по искам о возмещении вреда, причиненного окружающей среде</t>
  </si>
  <si>
    <t>Суммы по искам о возмещении вреда, причиненного окружающей среде, подлежащие зачислению в бюджеты муниципальных районов</t>
  </si>
  <si>
    <t>43</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</si>
  <si>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</si>
  <si>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90</t>
  </si>
  <si>
    <t>Прочие поступления от денежных взысканий (штрафов) и иных сумм в возмещение ущерба</t>
  </si>
  <si>
    <t>069</t>
  </si>
  <si>
    <t>Прочие поступления от денежных взысканий (штрафов) и иных сумм в возмещение ущерба, зачисляемые в бюджеты муниципальных районов</t>
  </si>
  <si>
    <t>177</t>
  </si>
  <si>
    <t>17</t>
  </si>
  <si>
    <t>ПРОЧИЕ НЕНАЛОГОВЫЕ ДОХОДЫ</t>
  </si>
  <si>
    <t>180</t>
  </si>
  <si>
    <t>Прочие неналоговые доходы</t>
  </si>
  <si>
    <t>БЕЗВОЗМЕЗДНЫЕ ПОСТУПЛЕНИЯ ОТ ДРУГИХ БЮДЖЕТОВ БЮДЖЕТНОЙ СИСТЕМЫ РОССИЙСКОЙ ФЕДЕРАЦИИ</t>
  </si>
  <si>
    <t>Иные межбюджетные трансферты</t>
  </si>
  <si>
    <t>014</t>
  </si>
  <si>
    <t>ВСЕГО</t>
  </si>
  <si>
    <t>2019 год</t>
  </si>
  <si>
    <t>Нормативы распределения доходов в районный бюджет, %</t>
  </si>
  <si>
    <t>Реестр источников доходов районного бюджета</t>
  </si>
  <si>
    <t>Федеральная налоговая служба</t>
  </si>
  <si>
    <t>Администрация Абанского района</t>
  </si>
  <si>
    <t>Федеральная служба по надзору в сфере природопользования</t>
  </si>
  <si>
    <t>Главное управление Министерства внутренних дел Российской Федерации по Красноярскому краю</t>
  </si>
  <si>
    <t>Служба по надзору за техническим состоянием самоходных машин и других видов техники Красноярского края</t>
  </si>
  <si>
    <t>Невыясненные поступления</t>
  </si>
  <si>
    <t>Невыясненные поступления, зачисляемые в бюджеты муниципальных районов</t>
  </si>
  <si>
    <t>2020 год</t>
  </si>
  <si>
    <t xml:space="preserve">Администрация Абанского района Красноярского края </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</si>
  <si>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</si>
  <si>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реализацию мероприятий по обеспечению жильем молодых семей</t>
  </si>
  <si>
    <t>Прочие межбюджетные трансферты, передаваемые бюджетам муниципальных районов</t>
  </si>
  <si>
    <t>Доходы бюджетов муниципальных районов от возврата бюджетными учреждениями остатков субсидий прошлых лет</t>
  </si>
  <si>
    <t>Доходы районного бюджета             2021 года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</si>
  <si>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</si>
  <si>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</si>
  <si>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Федеральное казначейство</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</si>
  <si>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</si>
  <si>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</si>
  <si>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</si>
  <si>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</si>
  <si>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Единый налог на вменённый доход для отдельных видов деятельности (за налоговые периоды, истёкшие до 1 января 2011 года)</t>
  </si>
  <si>
    <t>Налог, взимаемый в связи с применением патентной системы налогообложения, зачисляемый в бюджеты муниципальных районов</t>
  </si>
  <si>
    <t>Прочие налоги и сборы (по отмененным местным налогам и сборам)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</si>
  <si>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</si>
  <si>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</si>
  <si>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</si>
  <si>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</si>
  <si>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</si>
  <si>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041</t>
  </si>
  <si>
    <t xml:space="preserve">Плата  за  размещение  отходов  производства </t>
  </si>
  <si>
    <t>Доходы, поступающие в порядке возмещения расходов, понесенных в связи с эксплуатацией  имущества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</si>
  <si>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</si>
  <si>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Денежные взыскания (штрафы) за нарушение законодательства о налогах и сборах</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</si>
  <si>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</si>
  <si>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</si>
  <si>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Денежные взыскания (штрафы) за нарушение лесного законодательства</t>
  </si>
  <si>
    <t>074</t>
  </si>
  <si>
    <t>Денежные взыскания (штрафы) за нарушение лесного законодательства на лесных участках, находящихся в собственности муниципальных районов</t>
  </si>
  <si>
    <t>Денежные взыскания (штрафы) за нарушение правил перевозки крупногабаритных и тяжеловесных грузов по автомобильным дорогам общего пользования</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</si>
  <si>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</si>
  <si>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032</t>
  </si>
  <si>
    <t xml:space="preserve">Министерство экологии и рационального природопользования Красноярского края </t>
  </si>
  <si>
    <t>Служба по ветеринарному надзору Красноярского края</t>
  </si>
  <si>
    <t>Абанский районный Совет депутатов</t>
  </si>
  <si>
    <t>2022 год</t>
  </si>
  <si>
    <t>Показатели кассовых поступлений в 2019 году 
(по состоянию 
на 01.11.2017)</t>
  </si>
  <si>
    <t>Оценка 
2019 года</t>
  </si>
  <si>
    <t>Доходы районного бюджета             2020года</t>
  </si>
  <si>
    <t>Доходы районного бюджета             2022 года</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</si>
  <si>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</si>
  <si>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</si>
  <si>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 из регионального фонда финансовой поддержки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</si>
  <si>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</si>
  <si>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</si>
  <si>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</si>
  <si>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</si>
  <si>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</si>
  <si>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Субсидия бюджетам на поддержку отрасли культуры</t>
  </si>
  <si>
    <t>Субсидия бюджетам муниципальных районов на поддержку отрасли культуры</t>
  </si>
  <si>
    <t>Субсидии бюджетам на реализацию программ формирования современной городской среды</t>
  </si>
  <si>
    <t>Субсидии бюджетам муниципальных районов на реализацию программ формирования современной городской среды</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</si>
  <si>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</si>
  <si>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</si>
  <si>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</si>
  <si>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</si>
  <si>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</si>
  <si>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</si>
  <si>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</si>
  <si>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</si>
  <si>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</si>
  <si>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</si>
  <si>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</si>
  <si>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на поддержку отрасли культуры</t>
  </si>
  <si>
    <t>Прочие межбюджетные трансферты, передаваемые бюджетам</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</si>
  <si>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</si>
  <si>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муниципальных районов</t>
  </si>
  <si>
    <t>Прочие безвозмездные поступления от государственных (муниципальных) организаций в бюджеты муниципальных районов</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</si>
  <si>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</si>
  <si>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</si>
  <si>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</si>
  <si>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</si>
  <si>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</si>
  <si>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</si>
  <si>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</si>
  <si>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</si>
  <si>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</si>
  <si>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</si>
  <si>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t>
  </si>
  <si>
    <t>902</t>
  </si>
  <si>
    <t>10</t>
  </si>
  <si>
    <t>150</t>
  </si>
  <si>
    <t>15</t>
  </si>
  <si>
    <t>001</t>
  </si>
  <si>
    <t>Дотации бюджетам муниципальных районов на выравнивание бюджетной обеспеченности из бюджета субъекта Российской Федерации</t>
  </si>
  <si>
    <t>2711</t>
  </si>
  <si>
    <t>002</t>
  </si>
  <si>
    <t>19</t>
  </si>
  <si>
    <t>999</t>
  </si>
  <si>
    <t>2722</t>
  </si>
  <si>
    <t>20</t>
  </si>
  <si>
    <t>467</t>
  </si>
  <si>
    <t>497</t>
  </si>
  <si>
    <t>519</t>
  </si>
  <si>
    <t>555</t>
  </si>
  <si>
    <t>29</t>
  </si>
  <si>
    <t>1021</t>
  </si>
  <si>
    <t>1031</t>
  </si>
  <si>
    <t>1037</t>
  </si>
  <si>
    <t>1038</t>
  </si>
  <si>
    <t>1039</t>
  </si>
  <si>
    <t>1048</t>
  </si>
  <si>
    <t>1049</t>
  </si>
  <si>
    <t>1598</t>
  </si>
  <si>
    <t>2650</t>
  </si>
  <si>
    <t>2654</t>
  </si>
  <si>
    <t>7412</t>
  </si>
  <si>
    <t>7413</t>
  </si>
  <si>
    <t>7418</t>
  </si>
  <si>
    <t>7454</t>
  </si>
  <si>
    <t>7456</t>
  </si>
  <si>
    <t>7457</t>
  </si>
  <si>
    <t>7463</t>
  </si>
  <si>
    <t>7466</t>
  </si>
  <si>
    <t>7481</t>
  </si>
  <si>
    <t>7484</t>
  </si>
  <si>
    <t>7488</t>
  </si>
  <si>
    <t>7492</t>
  </si>
  <si>
    <t>7508</t>
  </si>
  <si>
    <t>7509</t>
  </si>
  <si>
    <t>7511</t>
  </si>
  <si>
    <t>7555</t>
  </si>
  <si>
    <t>7563</t>
  </si>
  <si>
    <t>7567</t>
  </si>
  <si>
    <t>7571</t>
  </si>
  <si>
    <t>7643</t>
  </si>
  <si>
    <t>7645</t>
  </si>
  <si>
    <t>7741</t>
  </si>
  <si>
    <t>7749</t>
  </si>
  <si>
    <t>7840</t>
  </si>
  <si>
    <t>024</t>
  </si>
  <si>
    <t>0289</t>
  </si>
  <si>
    <t>0640</t>
  </si>
  <si>
    <t>2438</t>
  </si>
  <si>
    <t>7408</t>
  </si>
  <si>
    <t>7409</t>
  </si>
  <si>
    <t>7429</t>
  </si>
  <si>
    <t>7513</t>
  </si>
  <si>
    <t>7514</t>
  </si>
  <si>
    <t>7517</t>
  </si>
  <si>
    <t>7518</t>
  </si>
  <si>
    <t>7519</t>
  </si>
  <si>
    <t>7552</t>
  </si>
  <si>
    <t>7554</t>
  </si>
  <si>
    <t>7564</t>
  </si>
  <si>
    <t>7566</t>
  </si>
  <si>
    <t>7570</t>
  </si>
  <si>
    <t>7577</t>
  </si>
  <si>
    <t>7587</t>
  </si>
  <si>
    <t>7588</t>
  </si>
  <si>
    <t>7601</t>
  </si>
  <si>
    <t>7604</t>
  </si>
  <si>
    <t>7649</t>
  </si>
  <si>
    <t>029</t>
  </si>
  <si>
    <t>118</t>
  </si>
  <si>
    <t>40</t>
  </si>
  <si>
    <t>0602</t>
  </si>
  <si>
    <t>0605</t>
  </si>
  <si>
    <t>0606</t>
  </si>
  <si>
    <t>45</t>
  </si>
  <si>
    <t>49</t>
  </si>
  <si>
    <t>5555</t>
  </si>
  <si>
    <t>099</t>
  </si>
  <si>
    <t>18</t>
  </si>
  <si>
    <t>905</t>
  </si>
  <si>
    <t>60</t>
  </si>
  <si>
    <t>Отдел культуры по делам молодежи и спорта одминистрации Абанского района</t>
  </si>
  <si>
    <t xml:space="preserve">Прочие дотации
</t>
  </si>
  <si>
    <t xml:space="preserve">Прочие дотации бюджетам муниципальных районов
</t>
  </si>
  <si>
    <t>200</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</si>
  <si>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</si>
  <si>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</si>
  <si>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</si>
  <si>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</si>
  <si>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</si>
  <si>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</si>
  <si>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</si>
  <si>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</si>
  <si>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</si>
  <si>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</si>
  <si>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</si>
  <si>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</si>
  <si>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</si>
  <si>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</si>
  <si>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</si>
  <si>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918</t>
  </si>
  <si>
    <t>0151</t>
  </si>
  <si>
    <t>БЕЗВОЗМЕЗДНЫЕ ПОСТУПЛЕНИЯ</t>
  </si>
  <si>
    <t>Субвенции бюджетам муниципальных районов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</si>
  <si>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 xml:space="preserve">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</si>
  <si>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</si>
  <si>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</si>
  <si>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Межбюджетные трансферты, передаваемые бюджетам  на поддержку отрасли культуры</t>
  </si>
  <si>
    <t>Прочие субсидии бюджетам муниципальных районов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</si>
  <si>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бюджетам муниципальных районов (на увеличение размеров оплаты труда работников учреждений культуры, подведомственных муниципальным органам управления в области культуры)</t>
  </si>
  <si>
    <t>Прочие 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</si>
  <si>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увеличение размеров оплаты труда работников учреждений культуры, подведомственных муниципальным органам управления в области культуры</t>
  </si>
  <si>
    <t>Прочие субсидии бюджетам муниципальных районов на повышение с 1 октября 2019 года размеров оплаты труда водителей автобусов, осуществляющих перевозку обучающихся, в муниципальных учреждениях и работников, относящихся к отдельным должностям (профессиям) работников (рабочих) культуры, в муниципальных образовательных учреждениях</t>
  </si>
  <si>
    <t>Прочие субсидии бюджетам муниципальных районов на повышение с 1 октября 2019 года на 4,3 процента заработной платы работников бюджетной сферы Красноярского края за исключением заработной платы отдельных категорий работников, увеличение оплаты труда которых осуществляется в соответствии с указами Президента Российской Федерации, предусматривающими мероприятия по повышению заработной платы, а также в связи с увеличением региональных выплат и (или)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</si>
  <si>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</si>
  <si>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</si>
  <si>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Прочие субсидии бюджетам муниципальных районов на выполнение требований федеральных стандартов спортивной подготовки</t>
  </si>
  <si>
    <t>Прочие субсидии бюджетам муниципальных районов на развитие детско-юношеского спорта</t>
  </si>
  <si>
    <t>Прочие субсидии бюджетам муниципальных районов (на частичное финансирование (возмещение) расходов на содержание единых дежурно-диспетчерских служб)</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</si>
  <si>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</si>
  <si>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районов на поддержку спортивных клубов по месту жительства</t>
  </si>
  <si>
    <t>Прочие субсидии бюджетам муниципальных районов на развитие системы патриотического воспитания</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</si>
  <si>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</si>
  <si>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реализацию муниципальных программ молодежной политики)</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</si>
  <si>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</si>
  <si>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</si>
  <si>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</si>
  <si>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</si>
  <si>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</si>
  <si>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</si>
  <si>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</si>
  <si>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выравнивание обеспеченности муниципальных образований Красноярского края по реализации ими отдельных расходных обязательств</t>
  </si>
  <si>
    <t>Прочие субсидии бюджетам муниципальных районов (на организацию и проведение акарицидных обработок мест массового отдыха населения)</t>
  </si>
  <si>
    <t>Прочие субсидии бюджетам муниципальных районов (на развитие инфраструктуры общеобразовательных организаций)</t>
  </si>
  <si>
    <t>Прочие субсидии бюджетам муниципальных районов (на строительство модульной пристройки к зданию детского сада в с. Долгий Мост)</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</si>
  <si>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</si>
  <si>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</si>
  <si>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</si>
  <si>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</si>
  <si>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для реализации проектов по решению вопросов местного значения сельских поселений</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</si>
  <si>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</si>
  <si>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 xml:space="preserve">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 </t>
  </si>
  <si>
    <t>Субвенции бюджетам муниципальных районов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t>
  </si>
  <si>
    <t>Субсидии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</si>
  <si>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</si>
  <si>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</si>
  <si>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</si>
  <si>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</si>
  <si>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</si>
  <si>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</si>
  <si>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</si>
  <si>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</si>
  <si>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</si>
  <si>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</si>
  <si>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Субвенции бюджетам муниципальных районов (на реализацию отдельных мер по обеспечению ограничения платы граждан за коммунальные услуги)</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</si>
  <si>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</si>
  <si>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</si>
  <si>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</si>
  <si>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</si>
  <si>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</si>
  <si>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Субвенции бюджетам муниципальных районов (на осуществление государственных полномочий по обеспечению отдыха и оздоровления детей)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</si>
  <si>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</si>
  <si>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полномочий по организации в границах поселения тепло-, водоснабжения населения в п.Абан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</si>
  <si>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              </t>
  </si>
  <si>
    <t>Прочие межбюджетные трансферты, передаваемые бюджетам муниципальных районов на софинансирование расходов по формированию городской среды в рамках муниципальных программ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</si>
  <si>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</si>
  <si>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Прочие дотации бюджетам муниципальных районов (на частичную компенсацию расходов на оплату труда работников муниципальных учреждений )</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</si>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</sst>
</file>

<file path=xl/styles.xml><?xml version="1.0" encoding="utf-8"?>
<styleSheet xmlns="http://schemas.openxmlformats.org/spreadsheetml/2006/main">
  <numFmts count="7">
    <numFmt numFmtId="43" formatCode="_-* #,##0.00_р_._-;\-* #,##0.00_р_._-;_-* &quot;-&quot;??_р_._-;_-@_-"/>
    <numFmt numFmtId="164" formatCode="#,##0_ ;[Red]\-#,##0\ "/>
    <numFmt numFmtId="165" formatCode="#,##0.0"/>
    <numFmt numFmtId="166" formatCode="0.0"/>
    <numFmt numFmtId="167" formatCode="_-* #,##0.00_р_._-;\-* #,##0.00_р_._-;_-* \-??_р_._-;_-@_-"/>
    <numFmt numFmtId="168" formatCode="0.000"/>
    <numFmt numFmtId="169" formatCode="?"/>
  </numFmts>
  <fonts count="26">
    <font>
      <sz val="11"/>
      <color theme="1"/>
      <name val="Calibri"/>
      <family val="2"/>
      <charset val="204"/>
      <scheme val="minor"/>
    </font>
    <font>
      <sz val="11"/>
      <color indexed="8"/>
      <name val="Calibri"/>
      <family val="2"/>
      <charset val="204"/>
    </font>
    <font>
      <sz val="10"/>
      <name val="Arial Cyr"/>
      <family val="2"/>
      <charset val="204"/>
    </font>
    <font>
      <sz val="10"/>
      <name val="Helv"/>
      <charset val="204"/>
    </font>
    <font>
      <u/>
      <sz val="10"/>
      <color indexed="12"/>
      <name val="Arial Cyr"/>
      <charset val="204"/>
    </font>
    <font>
      <sz val="8"/>
      <name val="Calibri"/>
      <family val="2"/>
      <charset val="204"/>
    </font>
    <font>
      <sz val="10.5"/>
      <name val="Times New Roman"/>
      <family val="1"/>
      <charset val="204"/>
    </font>
    <font>
      <sz val="10.5"/>
      <color indexed="12"/>
      <name val="Times New Roman"/>
      <family val="1"/>
      <charset val="204"/>
    </font>
    <font>
      <sz val="10.5"/>
      <color indexed="8"/>
      <name val="Times New Roman"/>
      <family val="1"/>
      <charset val="204"/>
    </font>
    <font>
      <i/>
      <sz val="10.5"/>
      <name val="Times New Roman"/>
      <family val="1"/>
      <charset val="204"/>
    </font>
    <font>
      <sz val="10.5"/>
      <color indexed="48"/>
      <name val="Times New Roman"/>
      <family val="1"/>
      <charset val="204"/>
    </font>
    <font>
      <sz val="10.5"/>
      <color indexed="10"/>
      <name val="Times New Roman"/>
      <family val="1"/>
      <charset val="204"/>
    </font>
    <font>
      <sz val="10.5"/>
      <name val="Arial Cyr"/>
      <charset val="204"/>
    </font>
    <font>
      <b/>
      <sz val="8"/>
      <color indexed="81"/>
      <name val="Tahoma"/>
      <family val="2"/>
      <charset val="204"/>
    </font>
    <font>
      <sz val="8"/>
      <color indexed="81"/>
      <name val="Tahoma"/>
      <family val="2"/>
      <charset val="204"/>
    </font>
    <font>
      <sz val="12"/>
      <name val="Times New Roman"/>
      <family val="1"/>
      <charset val="204"/>
    </font>
    <font>
      <sz val="11"/>
      <name val="Times New Roman"/>
      <family val="1"/>
      <charset val="204"/>
    </font>
    <font>
      <sz val="10"/>
      <color indexed="8"/>
      <name val="Times New Roman"/>
      <family val="1"/>
      <charset val="204"/>
    </font>
    <font>
      <sz val="11"/>
      <color indexed="8"/>
      <name val="Times New Roman"/>
      <family val="1"/>
      <charset val="204"/>
    </font>
    <font>
      <sz val="10"/>
      <color theme="1"/>
      <name val="Times New Roman"/>
      <family val="1"/>
      <charset val="204"/>
    </font>
    <font>
      <sz val="11"/>
      <color theme="1"/>
      <name val="Times New Roman"/>
      <family val="1"/>
      <charset val="204"/>
    </font>
    <font>
      <sz val="10.5"/>
      <color theme="1"/>
      <name val="Times New Roman"/>
      <family val="1"/>
      <charset val="204"/>
    </font>
    <font>
      <sz val="10"/>
      <name val="Arial"/>
      <family val="2"/>
      <charset val="204"/>
    </font>
    <font>
      <sz val="10"/>
      <name val="Arial"/>
      <family val="2"/>
      <charset val="204"/>
    </font>
    <font>
      <b/>
      <sz val="11"/>
      <name val="Times New Roman"/>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top style="thin">
        <color indexed="8"/>
      </top>
      <bottom style="thin">
        <color indexed="8"/>
      </bottom>
      <diagonal/>
    </border>
  </borders>
  <cellStyleXfs count="7">
    <xf numFmtId="0" fontId="0" fillId="0" borderId="0"/>
    <xf numFmtId="0" fontId="4" fillId="0" borderId="0" applyNumberFormat="0" applyFill="0" applyBorder="0" applyAlignment="0" applyProtection="0">
      <alignment vertical="top"/>
      <protection locked="0"/>
    </xf>
    <xf numFmtId="0" fontId="3" fillId="0" borderId="0"/>
    <xf numFmtId="43" fontId="1" fillId="0" borderId="0" applyFont="0" applyFill="0" applyBorder="0" applyAlignment="0" applyProtection="0"/>
    <xf numFmtId="167" fontId="2" fillId="0" borderId="0" applyFill="0" applyBorder="0" applyAlignment="0" applyProtection="0"/>
    <xf numFmtId="0" fontId="22" fillId="0" borderId="0"/>
    <xf numFmtId="0" fontId="23" fillId="0" borderId="0"/>
  </cellStyleXfs>
  <cellXfs count="150">
    <xf numFmtId="0" fontId="0" fillId="0" borderId="0" xfId="0"/>
    <xf numFmtId="49" fontId="6" fillId="2" borderId="0" xfId="3" applyNumberFormat="1" applyFont="1" applyFill="1" applyBorder="1" applyAlignment="1" applyProtection="1">
      <alignment horizontal="center" vertical="center"/>
    </xf>
    <xf numFmtId="164" fontId="6" fillId="2" borderId="0" xfId="0" applyNumberFormat="1" applyFont="1" applyFill="1" applyBorder="1" applyAlignment="1">
      <alignment horizontal="center" vertical="center"/>
    </xf>
    <xf numFmtId="165" fontId="6" fillId="2" borderId="0" xfId="0" applyNumberFormat="1" applyFont="1" applyFill="1" applyBorder="1" applyAlignment="1">
      <alignment horizontal="center" vertical="center"/>
    </xf>
    <xf numFmtId="0" fontId="6" fillId="2" borderId="0" xfId="0" applyFont="1" applyFill="1" applyBorder="1" applyAlignment="1">
      <alignment horizontal="center" vertical="top" wrapText="1"/>
    </xf>
    <xf numFmtId="165" fontId="7" fillId="2" borderId="1" xfId="0" applyNumberFormat="1" applyFont="1" applyFill="1" applyBorder="1" applyAlignment="1">
      <alignment horizontal="center" vertical="top" wrapText="1"/>
    </xf>
    <xf numFmtId="165" fontId="6" fillId="2" borderId="1" xfId="0" applyNumberFormat="1" applyFont="1" applyFill="1" applyBorder="1" applyAlignment="1">
      <alignment horizontal="center" vertical="top" wrapText="1"/>
    </xf>
    <xf numFmtId="165" fontId="15" fillId="2" borderId="1" xfId="0" applyNumberFormat="1" applyFont="1" applyFill="1" applyBorder="1" applyAlignment="1">
      <alignment horizontal="center" vertical="top" wrapText="1"/>
    </xf>
    <xf numFmtId="165" fontId="12" fillId="2" borderId="1" xfId="0" applyNumberFormat="1" applyFont="1" applyFill="1" applyBorder="1" applyAlignment="1">
      <alignment vertical="top"/>
    </xf>
    <xf numFmtId="0" fontId="6" fillId="2" borderId="0" xfId="0" applyFont="1" applyFill="1" applyBorder="1" applyAlignment="1">
      <alignment vertical="top" wrapText="1"/>
    </xf>
    <xf numFmtId="0" fontId="6" fillId="2" borderId="0" xfId="0" applyFont="1" applyFill="1" applyAlignment="1">
      <alignment vertical="top" wrapText="1"/>
    </xf>
    <xf numFmtId="1" fontId="6" fillId="2" borderId="1" xfId="0" applyNumberFormat="1" applyFont="1" applyFill="1" applyBorder="1" applyAlignment="1">
      <alignment horizontal="center" vertical="top"/>
    </xf>
    <xf numFmtId="166" fontId="6" fillId="2" borderId="1" xfId="0" applyNumberFormat="1" applyFont="1" applyFill="1" applyBorder="1" applyAlignment="1">
      <alignment horizontal="center" vertical="top" wrapText="1"/>
    </xf>
    <xf numFmtId="164" fontId="6" fillId="2" borderId="0" xfId="0" applyNumberFormat="1" applyFont="1" applyFill="1" applyBorder="1" applyAlignment="1">
      <alignment vertical="center"/>
    </xf>
    <xf numFmtId="164" fontId="6" fillId="2" borderId="0" xfId="0" applyNumberFormat="1" applyFont="1" applyFill="1" applyAlignment="1">
      <alignment vertical="center"/>
    </xf>
    <xf numFmtId="0" fontId="6" fillId="2" borderId="0" xfId="0" applyFont="1" applyFill="1" applyAlignment="1">
      <alignment vertical="center"/>
    </xf>
    <xf numFmtId="4" fontId="6" fillId="2" borderId="0" xfId="0" applyNumberFormat="1" applyFont="1" applyFill="1" applyBorder="1" applyAlignment="1">
      <alignment vertical="top" wrapText="1"/>
    </xf>
    <xf numFmtId="4" fontId="6" fillId="2" borderId="0" xfId="0" applyNumberFormat="1" applyFont="1" applyFill="1" applyAlignment="1">
      <alignment vertical="top" wrapText="1"/>
    </xf>
    <xf numFmtId="1" fontId="6" fillId="2" borderId="0" xfId="0" applyNumberFormat="1" applyFont="1" applyFill="1" applyBorder="1" applyAlignment="1">
      <alignment horizontal="center" vertical="center"/>
    </xf>
    <xf numFmtId="49" fontId="6" fillId="2" borderId="0" xfId="3" applyNumberFormat="1" applyFont="1" applyFill="1" applyBorder="1" applyAlignment="1" applyProtection="1">
      <alignment vertical="top"/>
    </xf>
    <xf numFmtId="165" fontId="6" fillId="2" borderId="0" xfId="0" applyNumberFormat="1" applyFont="1" applyFill="1" applyBorder="1" applyAlignment="1">
      <alignment horizontal="right"/>
    </xf>
    <xf numFmtId="0" fontId="6" fillId="2" borderId="0" xfId="0" applyFont="1" applyFill="1" applyBorder="1" applyAlignment="1">
      <alignment horizontal="center" vertical="center"/>
    </xf>
    <xf numFmtId="0" fontId="6" fillId="2" borderId="0" xfId="0" applyFont="1" applyFill="1" applyAlignment="1">
      <alignment horizontal="center" vertical="center"/>
    </xf>
    <xf numFmtId="49" fontId="6" fillId="2" borderId="0" xfId="0" applyNumberFormat="1" applyFont="1" applyFill="1" applyBorder="1" applyAlignment="1">
      <alignment horizontal="center" vertical="center"/>
    </xf>
    <xf numFmtId="49" fontId="6" fillId="2" borderId="0" xfId="0" applyNumberFormat="1" applyFont="1" applyFill="1" applyAlignment="1">
      <alignment horizontal="center" vertical="center"/>
    </xf>
    <xf numFmtId="49" fontId="6" fillId="2" borderId="0" xfId="0" applyNumberFormat="1" applyFont="1" applyFill="1" applyBorder="1" applyAlignment="1">
      <alignment horizontal="center" vertical="center" wrapText="1"/>
    </xf>
    <xf numFmtId="164" fontId="6" fillId="2" borderId="0" xfId="0" applyNumberFormat="1" applyFont="1" applyFill="1" applyBorder="1" applyAlignment="1">
      <alignment horizontal="center" vertical="center" wrapText="1"/>
    </xf>
    <xf numFmtId="49" fontId="6" fillId="2" borderId="1" xfId="3" applyNumberFormat="1" applyFont="1" applyFill="1" applyBorder="1" applyAlignment="1" applyProtection="1">
      <alignment horizontal="center" vertical="top"/>
    </xf>
    <xf numFmtId="49" fontId="7" fillId="2" borderId="1" xfId="3" applyNumberFormat="1" applyFont="1" applyFill="1" applyBorder="1" applyAlignment="1" applyProtection="1">
      <alignment horizontal="center" vertical="top"/>
    </xf>
    <xf numFmtId="0" fontId="7" fillId="2" borderId="2" xfId="0" applyFont="1" applyFill="1" applyBorder="1" applyAlignment="1">
      <alignment vertical="top" wrapText="1"/>
    </xf>
    <xf numFmtId="0" fontId="7" fillId="2" borderId="1" xfId="0" applyFont="1" applyFill="1" applyBorder="1" applyAlignment="1">
      <alignment horizontal="left" vertical="top" wrapText="1"/>
    </xf>
    <xf numFmtId="166" fontId="7" fillId="2" borderId="0" xfId="0" applyNumberFormat="1" applyFont="1" applyFill="1" applyBorder="1" applyAlignment="1">
      <alignment horizontal="right" vertical="top" wrapText="1"/>
    </xf>
    <xf numFmtId="166" fontId="7" fillId="2" borderId="0" xfId="0" applyNumberFormat="1" applyFont="1" applyFill="1" applyBorder="1" applyAlignment="1">
      <alignment vertical="center"/>
    </xf>
    <xf numFmtId="0" fontId="7" fillId="2" borderId="0" xfId="0" applyFont="1" applyFill="1" applyAlignment="1">
      <alignment vertical="center"/>
    </xf>
    <xf numFmtId="0" fontId="6" fillId="2" borderId="2" xfId="0" applyFont="1" applyFill="1" applyBorder="1" applyAlignment="1">
      <alignment vertical="top" wrapText="1"/>
    </xf>
    <xf numFmtId="0" fontId="6" fillId="2" borderId="1" xfId="0" applyFont="1" applyFill="1" applyBorder="1" applyAlignment="1">
      <alignment horizontal="justify" vertical="top" wrapText="1"/>
    </xf>
    <xf numFmtId="0" fontId="6" fillId="2" borderId="1" xfId="0" applyNumberFormat="1" applyFont="1" applyFill="1" applyBorder="1" applyAlignment="1">
      <alignment vertical="top" wrapText="1"/>
    </xf>
    <xf numFmtId="166" fontId="6" fillId="2" borderId="0" xfId="0" applyNumberFormat="1" applyFont="1" applyFill="1" applyBorder="1" applyAlignment="1">
      <alignment horizontal="right" vertical="top" wrapText="1"/>
    </xf>
    <xf numFmtId="166" fontId="6" fillId="2" borderId="0" xfId="0" applyNumberFormat="1" applyFont="1" applyFill="1" applyBorder="1" applyAlignment="1">
      <alignment vertical="center"/>
    </xf>
    <xf numFmtId="49" fontId="6" fillId="2" borderId="1" xfId="4" applyNumberFormat="1" applyFont="1" applyFill="1" applyBorder="1" applyAlignment="1" applyProtection="1">
      <alignment horizontal="center" vertical="top"/>
    </xf>
    <xf numFmtId="0" fontId="6" fillId="2" borderId="2" xfId="2" applyFont="1" applyFill="1" applyBorder="1" applyAlignment="1">
      <alignment vertical="top" wrapText="1"/>
    </xf>
    <xf numFmtId="0" fontId="8" fillId="2" borderId="1" xfId="0" applyFont="1" applyFill="1" applyBorder="1" applyAlignment="1">
      <alignment wrapText="1"/>
    </xf>
    <xf numFmtId="0" fontId="8" fillId="2" borderId="3" xfId="0" applyFont="1" applyFill="1" applyBorder="1" applyAlignment="1">
      <alignment wrapText="1"/>
    </xf>
    <xf numFmtId="0" fontId="18" fillId="2" borderId="3" xfId="0" applyFont="1" applyFill="1" applyBorder="1" applyAlignment="1">
      <alignment wrapText="1"/>
    </xf>
    <xf numFmtId="0" fontId="6" fillId="2" borderId="0" xfId="0" applyFont="1" applyFill="1" applyAlignment="1">
      <alignment vertical="top"/>
    </xf>
    <xf numFmtId="166" fontId="6" fillId="2" borderId="1" xfId="0" applyNumberFormat="1" applyFont="1" applyFill="1" applyBorder="1" applyAlignment="1">
      <alignment horizontal="center"/>
    </xf>
    <xf numFmtId="0" fontId="6" fillId="2" borderId="1" xfId="0" applyFont="1" applyFill="1" applyBorder="1" applyAlignment="1">
      <alignment wrapText="1"/>
    </xf>
    <xf numFmtId="49" fontId="6" fillId="2" borderId="1" xfId="4" applyNumberFormat="1" applyFont="1" applyFill="1" applyBorder="1" applyAlignment="1">
      <alignment horizontal="center" vertical="justify"/>
    </xf>
    <xf numFmtId="0" fontId="6" fillId="2" borderId="2" xfId="0" applyFont="1" applyFill="1" applyBorder="1" applyAlignment="1">
      <alignment vertical="top"/>
    </xf>
    <xf numFmtId="166" fontId="9" fillId="2" borderId="0" xfId="0" applyNumberFormat="1" applyFont="1" applyFill="1" applyBorder="1" applyAlignment="1">
      <alignment horizontal="right" vertical="top" wrapText="1"/>
    </xf>
    <xf numFmtId="166" fontId="9" fillId="2" borderId="0" xfId="0" applyNumberFormat="1" applyFont="1" applyFill="1" applyBorder="1" applyAlignment="1">
      <alignment vertical="center"/>
    </xf>
    <xf numFmtId="0" fontId="9" fillId="2" borderId="0" xfId="0" applyFont="1" applyFill="1" applyAlignment="1">
      <alignment vertical="center"/>
    </xf>
    <xf numFmtId="0" fontId="8" fillId="2" borderId="0" xfId="0" applyFont="1" applyFill="1" applyAlignment="1">
      <alignment vertical="top" wrapText="1"/>
    </xf>
    <xf numFmtId="0" fontId="8" fillId="2" borderId="1" xfId="0" applyFont="1" applyFill="1" applyBorder="1" applyAlignment="1">
      <alignment vertical="top" wrapText="1"/>
    </xf>
    <xf numFmtId="0" fontId="6" fillId="2" borderId="2" xfId="1" applyFont="1" applyFill="1" applyBorder="1" applyAlignment="1" applyProtection="1">
      <alignment vertical="top" wrapText="1"/>
    </xf>
    <xf numFmtId="0" fontId="6" fillId="2" borderId="0" xfId="1" applyFont="1" applyFill="1" applyAlignment="1" applyProtection="1">
      <alignment vertical="top" wrapText="1"/>
    </xf>
    <xf numFmtId="0" fontId="12" fillId="2" borderId="1" xfId="0" applyFont="1" applyFill="1" applyBorder="1" applyAlignment="1">
      <alignment vertical="top"/>
    </xf>
    <xf numFmtId="164" fontId="7" fillId="2" borderId="0" xfId="0" applyNumberFormat="1" applyFont="1" applyFill="1" applyBorder="1" applyAlignment="1">
      <alignment horizontal="right" vertical="center"/>
    </xf>
    <xf numFmtId="164" fontId="7" fillId="2" borderId="0" xfId="0" applyNumberFormat="1" applyFont="1" applyFill="1" applyBorder="1" applyAlignment="1">
      <alignment vertical="center"/>
    </xf>
    <xf numFmtId="164" fontId="7" fillId="2" borderId="0" xfId="0" applyNumberFormat="1" applyFont="1" applyFill="1" applyAlignment="1">
      <alignment vertical="center"/>
    </xf>
    <xf numFmtId="0" fontId="6" fillId="2" borderId="0" xfId="0" applyFont="1" applyFill="1" applyBorder="1" applyAlignment="1">
      <alignment vertical="center"/>
    </xf>
    <xf numFmtId="1" fontId="6" fillId="2" borderId="0" xfId="0" applyNumberFormat="1" applyFont="1" applyFill="1" applyAlignment="1">
      <alignment horizontal="center" vertical="center"/>
    </xf>
    <xf numFmtId="0" fontId="6" fillId="2" borderId="4" xfId="0" applyFont="1" applyFill="1" applyBorder="1" applyAlignment="1">
      <alignment horizontal="center" vertical="center" wrapText="1"/>
    </xf>
    <xf numFmtId="166" fontId="6" fillId="0" borderId="1" xfId="0" applyNumberFormat="1" applyFont="1" applyFill="1" applyBorder="1" applyAlignment="1">
      <alignment horizontal="center" vertical="top" wrapText="1"/>
    </xf>
    <xf numFmtId="0" fontId="6" fillId="0" borderId="1" xfId="0" applyFont="1" applyFill="1" applyBorder="1" applyAlignment="1">
      <alignment vertical="top" wrapText="1"/>
    </xf>
    <xf numFmtId="165" fontId="15" fillId="0" borderId="1" xfId="0" applyNumberFormat="1" applyFont="1" applyFill="1" applyBorder="1" applyAlignment="1">
      <alignment horizontal="center" vertical="top" wrapText="1"/>
    </xf>
    <xf numFmtId="164" fontId="6" fillId="0" borderId="0" xfId="0" applyNumberFormat="1" applyFont="1" applyFill="1" applyBorder="1" applyAlignment="1">
      <alignment vertical="center"/>
    </xf>
    <xf numFmtId="164" fontId="6" fillId="0" borderId="0" xfId="0" applyNumberFormat="1" applyFont="1" applyFill="1" applyAlignment="1">
      <alignment vertical="center"/>
    </xf>
    <xf numFmtId="0" fontId="6" fillId="0" borderId="0" xfId="0" applyFont="1" applyFill="1" applyAlignment="1">
      <alignment vertical="center"/>
    </xf>
    <xf numFmtId="165" fontId="6" fillId="0" borderId="1" xfId="0" applyNumberFormat="1" applyFont="1" applyFill="1" applyBorder="1" applyAlignment="1">
      <alignment horizontal="center" vertical="top" wrapText="1"/>
    </xf>
    <xf numFmtId="0" fontId="19" fillId="0" borderId="13" xfId="0" applyFont="1" applyBorder="1" applyAlignment="1">
      <alignment wrapText="1"/>
    </xf>
    <xf numFmtId="168" fontId="6" fillId="2" borderId="1" xfId="0" applyNumberFormat="1" applyFont="1" applyFill="1" applyBorder="1" applyAlignment="1">
      <alignment horizontal="center" vertical="top" wrapText="1"/>
    </xf>
    <xf numFmtId="0" fontId="19" fillId="0" borderId="13" xfId="0" applyFont="1" applyBorder="1" applyAlignment="1">
      <alignment vertical="top" wrapText="1"/>
    </xf>
    <xf numFmtId="0" fontId="20" fillId="0" borderId="13" xfId="0" applyFont="1" applyBorder="1" applyAlignment="1">
      <alignment wrapText="1"/>
    </xf>
    <xf numFmtId="165" fontId="6" fillId="3" borderId="1" xfId="0" applyNumberFormat="1" applyFont="1" applyFill="1" applyBorder="1" applyAlignment="1">
      <alignment horizontal="center" vertical="top" wrapText="1"/>
    </xf>
    <xf numFmtId="0" fontId="21" fillId="0" borderId="13" xfId="0" applyFont="1" applyBorder="1" applyAlignment="1">
      <alignment vertical="top" wrapText="1"/>
    </xf>
    <xf numFmtId="0" fontId="20" fillId="0" borderId="13" xfId="0" applyFont="1" applyBorder="1" applyAlignment="1">
      <alignment vertical="top" wrapText="1"/>
    </xf>
    <xf numFmtId="49" fontId="6" fillId="0" borderId="1" xfId="5" applyNumberFormat="1" applyFont="1" applyBorder="1" applyAlignment="1" applyProtection="1">
      <alignment horizontal="left" vertical="top" wrapText="1"/>
    </xf>
    <xf numFmtId="0" fontId="19" fillId="0" borderId="1" xfId="0" applyFont="1" applyBorder="1" applyAlignment="1">
      <alignment vertical="top" wrapText="1"/>
    </xf>
    <xf numFmtId="0" fontId="6" fillId="2" borderId="4" xfId="0" applyFont="1" applyFill="1" applyBorder="1" applyAlignment="1">
      <alignment horizontal="center" vertical="center" wrapText="1"/>
    </xf>
    <xf numFmtId="166" fontId="6" fillId="3" borderId="1" xfId="0" applyNumberFormat="1" applyFont="1" applyFill="1" applyBorder="1" applyAlignment="1">
      <alignment horizontal="center" vertical="top" wrapText="1"/>
    </xf>
    <xf numFmtId="166" fontId="10" fillId="3" borderId="0" xfId="0" applyNumberFormat="1" applyFont="1" applyFill="1" applyBorder="1" applyAlignment="1">
      <alignment horizontal="right" vertical="top" wrapText="1"/>
    </xf>
    <xf numFmtId="166" fontId="10" fillId="3" borderId="0" xfId="0" applyNumberFormat="1" applyFont="1" applyFill="1" applyBorder="1" applyAlignment="1">
      <alignment vertical="center"/>
    </xf>
    <xf numFmtId="0" fontId="10" fillId="3" borderId="0" xfId="0" applyFont="1" applyFill="1" applyAlignment="1">
      <alignment vertical="center"/>
    </xf>
    <xf numFmtId="166" fontId="11" fillId="3" borderId="0" xfId="0" applyNumberFormat="1" applyFont="1" applyFill="1" applyBorder="1" applyAlignment="1">
      <alignment horizontal="right" vertical="top" wrapText="1"/>
    </xf>
    <xf numFmtId="166" fontId="11" fillId="3" borderId="0" xfId="0" applyNumberFormat="1" applyFont="1" applyFill="1" applyBorder="1" applyAlignment="1">
      <alignment vertical="center"/>
    </xf>
    <xf numFmtId="0" fontId="6" fillId="3" borderId="0" xfId="0" applyFont="1" applyFill="1" applyAlignment="1">
      <alignment vertical="center"/>
    </xf>
    <xf numFmtId="165" fontId="6" fillId="3" borderId="0" xfId="0" applyNumberFormat="1" applyFont="1" applyFill="1" applyAlignment="1">
      <alignment vertical="center"/>
    </xf>
    <xf numFmtId="166" fontId="6" fillId="3" borderId="0" xfId="0" applyNumberFormat="1" applyFont="1" applyFill="1" applyBorder="1" applyAlignment="1">
      <alignment horizontal="right" vertical="top" wrapText="1"/>
    </xf>
    <xf numFmtId="166" fontId="6" fillId="3" borderId="0" xfId="0" applyNumberFormat="1" applyFont="1" applyFill="1" applyBorder="1" applyAlignment="1">
      <alignment vertical="center"/>
    </xf>
    <xf numFmtId="165" fontId="6" fillId="3" borderId="0" xfId="0" applyNumberFormat="1" applyFont="1" applyFill="1" applyBorder="1" applyAlignment="1">
      <alignment horizontal="center" vertical="top" wrapText="1"/>
    </xf>
    <xf numFmtId="0" fontId="11" fillId="3" borderId="0" xfId="0" applyFont="1" applyFill="1" applyAlignment="1">
      <alignment vertical="center"/>
    </xf>
    <xf numFmtId="165" fontId="7" fillId="3" borderId="1" xfId="0" applyNumberFormat="1" applyFont="1" applyFill="1" applyBorder="1" applyAlignment="1">
      <alignment horizontal="center" vertical="top" wrapText="1"/>
    </xf>
    <xf numFmtId="164" fontId="6" fillId="3" borderId="0" xfId="0" applyNumberFormat="1" applyFont="1" applyFill="1" applyBorder="1" applyAlignment="1">
      <alignment vertical="center"/>
    </xf>
    <xf numFmtId="164" fontId="6" fillId="3" borderId="0" xfId="0" applyNumberFormat="1" applyFont="1" applyFill="1" applyAlignment="1">
      <alignment vertical="center"/>
    </xf>
    <xf numFmtId="165" fontId="15" fillId="3" borderId="1" xfId="0" applyNumberFormat="1" applyFont="1" applyFill="1" applyBorder="1" applyAlignment="1">
      <alignment horizontal="center" vertical="top"/>
    </xf>
    <xf numFmtId="49" fontId="16" fillId="0" borderId="1" xfId="3" applyNumberFormat="1" applyFont="1" applyFill="1" applyBorder="1" applyAlignment="1" applyProtection="1">
      <alignment horizontal="center" vertical="top"/>
    </xf>
    <xf numFmtId="49" fontId="16" fillId="0" borderId="1" xfId="6" applyNumberFormat="1" applyFont="1" applyBorder="1" applyAlignment="1" applyProtection="1">
      <alignment horizontal="left" vertical="top" wrapText="1"/>
    </xf>
    <xf numFmtId="165" fontId="24" fillId="0" borderId="1" xfId="5" applyNumberFormat="1" applyFont="1" applyBorder="1" applyAlignment="1" applyProtection="1">
      <alignment horizontal="right" vertical="top" wrapText="1"/>
    </xf>
    <xf numFmtId="165" fontId="16" fillId="0" borderId="1" xfId="5" applyNumberFormat="1" applyFont="1" applyBorder="1" applyAlignment="1" applyProtection="1">
      <alignment horizontal="right" vertical="top" wrapText="1"/>
    </xf>
    <xf numFmtId="169" fontId="16" fillId="0" borderId="1" xfId="6" applyNumberFormat="1" applyFont="1" applyBorder="1" applyAlignment="1" applyProtection="1">
      <alignment horizontal="left" vertical="top" wrapText="1"/>
    </xf>
    <xf numFmtId="2" fontId="16" fillId="0" borderId="1" xfId="6" applyNumberFormat="1" applyFont="1" applyBorder="1" applyAlignment="1" applyProtection="1">
      <alignment horizontal="left" vertical="top" wrapText="1"/>
    </xf>
    <xf numFmtId="166" fontId="16" fillId="0" borderId="1" xfId="0" applyNumberFormat="1" applyFont="1" applyFill="1" applyBorder="1" applyAlignment="1">
      <alignment horizontal="center" vertical="top" wrapText="1"/>
    </xf>
    <xf numFmtId="165" fontId="24" fillId="0" borderId="1" xfId="5" applyNumberFormat="1" applyFont="1" applyFill="1" applyBorder="1" applyAlignment="1" applyProtection="1">
      <alignment horizontal="right" vertical="top" wrapText="1"/>
    </xf>
    <xf numFmtId="165" fontId="16" fillId="0" borderId="1" xfId="5" applyNumberFormat="1" applyFont="1" applyFill="1" applyBorder="1" applyAlignment="1" applyProtection="1">
      <alignment horizontal="right" vertical="top" wrapText="1"/>
    </xf>
    <xf numFmtId="49" fontId="16" fillId="0" borderId="1" xfId="6" applyNumberFormat="1" applyFont="1" applyFill="1" applyBorder="1" applyAlignment="1" applyProtection="1">
      <alignment horizontal="left" vertical="top" wrapText="1"/>
    </xf>
    <xf numFmtId="0" fontId="6" fillId="2" borderId="1" xfId="0" applyFont="1" applyFill="1" applyBorder="1" applyAlignment="1">
      <alignment horizontal="left" vertical="top" wrapText="1"/>
    </xf>
    <xf numFmtId="0" fontId="6" fillId="2" borderId="1" xfId="0" applyFont="1" applyFill="1" applyBorder="1" applyAlignment="1">
      <alignment horizontal="left" vertical="top" wrapText="1"/>
    </xf>
    <xf numFmtId="165" fontId="19" fillId="0" borderId="1" xfId="0" applyNumberFormat="1" applyFont="1" applyBorder="1" applyAlignment="1">
      <alignment horizontal="center" vertical="top" wrapText="1"/>
    </xf>
    <xf numFmtId="49" fontId="6" fillId="2" borderId="2" xfId="3" applyNumberFormat="1" applyFont="1" applyFill="1" applyBorder="1" applyAlignment="1" applyProtection="1">
      <alignment horizontal="center" vertical="top"/>
    </xf>
    <xf numFmtId="0" fontId="25" fillId="0" borderId="1" xfId="0" applyFont="1" applyBorder="1" applyAlignment="1">
      <alignment horizontal="justify" vertical="top" wrapText="1"/>
    </xf>
    <xf numFmtId="49" fontId="25" fillId="0" borderId="3" xfId="4" applyNumberFormat="1" applyFont="1" applyFill="1" applyBorder="1" applyAlignment="1" applyProtection="1">
      <alignment horizontal="center" vertical="top"/>
    </xf>
    <xf numFmtId="49" fontId="25" fillId="0" borderId="14" xfId="4" applyNumberFormat="1" applyFont="1" applyFill="1" applyBorder="1" applyAlignment="1" applyProtection="1">
      <alignment horizontal="center" vertical="top"/>
    </xf>
    <xf numFmtId="0" fontId="8" fillId="2" borderId="3" xfId="0" applyFont="1" applyFill="1" applyBorder="1" applyAlignment="1">
      <alignment vertical="top"/>
    </xf>
    <xf numFmtId="0" fontId="8" fillId="2" borderId="3" xfId="0" applyFont="1" applyFill="1" applyBorder="1" applyAlignment="1">
      <alignment vertical="top" wrapText="1"/>
    </xf>
    <xf numFmtId="165" fontId="16" fillId="2" borderId="1" xfId="0" applyNumberFormat="1" applyFont="1" applyFill="1" applyBorder="1" applyAlignment="1">
      <alignment horizontal="center" vertical="top" wrapText="1"/>
    </xf>
    <xf numFmtId="165" fontId="24" fillId="2" borderId="1" xfId="5" applyNumberFormat="1" applyFont="1" applyFill="1" applyBorder="1" applyAlignment="1" applyProtection="1">
      <alignment horizontal="right" vertical="top" wrapText="1"/>
    </xf>
    <xf numFmtId="165" fontId="15" fillId="2" borderId="1" xfId="0" applyNumberFormat="1" applyFont="1" applyFill="1" applyBorder="1" applyAlignment="1">
      <alignment horizontal="center" vertical="top"/>
    </xf>
    <xf numFmtId="169" fontId="16" fillId="2" borderId="1" xfId="6" applyNumberFormat="1" applyFont="1" applyFill="1" applyBorder="1" applyAlignment="1" applyProtection="1">
      <alignment horizontal="left" vertical="top" wrapText="1"/>
    </xf>
    <xf numFmtId="165" fontId="19" fillId="2" borderId="1" xfId="0" applyNumberFormat="1" applyFont="1" applyFill="1" applyBorder="1" applyAlignment="1">
      <alignment horizontal="center" vertical="top" wrapText="1"/>
    </xf>
    <xf numFmtId="165" fontId="16" fillId="2" borderId="1" xfId="5" applyNumberFormat="1" applyFont="1" applyFill="1" applyBorder="1" applyAlignment="1" applyProtection="1">
      <alignment horizontal="right" vertical="top" wrapText="1"/>
    </xf>
    <xf numFmtId="165" fontId="16" fillId="2" borderId="1" xfId="0" applyNumberFormat="1" applyFont="1" applyFill="1" applyBorder="1" applyAlignment="1">
      <alignment horizontal="right" vertical="top" wrapText="1"/>
    </xf>
    <xf numFmtId="165" fontId="16" fillId="2" borderId="1" xfId="0" applyNumberFormat="1" applyFont="1" applyFill="1" applyBorder="1" applyAlignment="1">
      <alignment horizontal="right" vertical="top"/>
    </xf>
    <xf numFmtId="165" fontId="6" fillId="2" borderId="1" xfId="0" applyNumberFormat="1" applyFont="1" applyFill="1" applyBorder="1" applyAlignment="1">
      <alignment horizontal="center" vertical="center"/>
    </xf>
    <xf numFmtId="0" fontId="17" fillId="2" borderId="3" xfId="0" applyFont="1" applyFill="1" applyBorder="1" applyAlignment="1">
      <alignment vertical="top"/>
    </xf>
    <xf numFmtId="0" fontId="17" fillId="2" borderId="3" xfId="0" applyFont="1" applyFill="1" applyBorder="1" applyAlignment="1">
      <alignment vertical="top" wrapText="1"/>
    </xf>
    <xf numFmtId="0" fontId="6" fillId="2" borderId="1" xfId="0" applyFont="1" applyFill="1" applyBorder="1" applyAlignment="1">
      <alignment horizontal="left" vertical="top" wrapText="1"/>
    </xf>
    <xf numFmtId="0" fontId="12" fillId="2" borderId="1" xfId="0" applyFont="1" applyFill="1" applyBorder="1" applyAlignment="1">
      <alignment vertical="top"/>
    </xf>
    <xf numFmtId="165" fontId="6" fillId="2" borderId="4" xfId="0" applyNumberFormat="1" applyFont="1" applyFill="1" applyBorder="1" applyAlignment="1">
      <alignment horizontal="center" vertical="center" wrapText="1"/>
    </xf>
    <xf numFmtId="165" fontId="6" fillId="2" borderId="5" xfId="0" applyNumberFormat="1" applyFont="1" applyFill="1" applyBorder="1" applyAlignment="1">
      <alignment horizontal="center" vertical="center" wrapText="1"/>
    </xf>
    <xf numFmtId="165" fontId="6" fillId="2" borderId="6"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quotePrefix="1" applyFont="1" applyFill="1" applyBorder="1" applyAlignment="1">
      <alignment horizontal="center" vertical="center" wrapText="1"/>
    </xf>
    <xf numFmtId="1" fontId="6" fillId="2" borderId="4" xfId="0" applyNumberFormat="1" applyFont="1" applyFill="1" applyBorder="1" applyAlignment="1">
      <alignment horizontal="center" vertical="center" textRotation="90" wrapText="1"/>
    </xf>
    <xf numFmtId="1" fontId="6" fillId="2" borderId="5" xfId="0" applyNumberFormat="1" applyFont="1" applyFill="1" applyBorder="1" applyAlignment="1">
      <alignment horizontal="center" vertical="center" textRotation="90" wrapText="1"/>
    </xf>
    <xf numFmtId="1" fontId="6" fillId="2" borderId="6" xfId="0" applyNumberFormat="1" applyFont="1" applyFill="1" applyBorder="1" applyAlignment="1">
      <alignment horizontal="center" vertical="center" textRotation="90" wrapText="1"/>
    </xf>
    <xf numFmtId="0" fontId="6" fillId="2" borderId="4" xfId="0" applyNumberFormat="1" applyFont="1" applyFill="1" applyBorder="1" applyAlignment="1">
      <alignment horizontal="center" vertical="center" textRotation="90" wrapText="1"/>
    </xf>
    <xf numFmtId="0" fontId="6" fillId="2" borderId="6" xfId="0" applyNumberFormat="1" applyFont="1" applyFill="1" applyBorder="1" applyAlignment="1">
      <alignment horizontal="center" vertical="center" textRotation="90" wrapText="1"/>
    </xf>
    <xf numFmtId="164" fontId="6" fillId="2" borderId="0" xfId="0" applyNumberFormat="1" applyFont="1" applyFill="1" applyBorder="1" applyAlignment="1">
      <alignment horizontal="center" vertical="center" wrapText="1"/>
    </xf>
    <xf numFmtId="49" fontId="6" fillId="2" borderId="1" xfId="3" applyNumberFormat="1" applyFont="1" applyFill="1" applyBorder="1" applyAlignment="1" applyProtection="1">
      <alignment horizontal="center" vertical="center"/>
    </xf>
    <xf numFmtId="0" fontId="6" fillId="2" borderId="0" xfId="0" applyFont="1" applyFill="1" applyBorder="1" applyAlignment="1">
      <alignment horizont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cellXfs>
  <cellStyles count="7">
    <cellStyle name="Гиперссылка" xfId="1" builtinId="8"/>
    <cellStyle name="Обычный" xfId="0" builtinId="0"/>
    <cellStyle name="Обычный_Лист1" xfId="2"/>
    <cellStyle name="Обычный_Лист1_1" xfId="5"/>
    <cellStyle name="Обычный_Лист1_2" xfId="6"/>
    <cellStyle name="Финансовый" xfId="3" builtinId="3"/>
    <cellStyle name="Финансовый_Лист1" xfId="4"/>
  </cellStyles>
  <dxfs count="0"/>
  <tableStyles count="0" defaultTableStyle="TableStyleMedium9" defaultPivotStyle="PivotStyleLight16"/>
  <colors>
    <mruColors>
      <color rgb="FFFFCC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onsultant.ru/document/cons_doc_LAW_171692/4784c9805c6e6c57877d8afc0c389787f953071d/" TargetMode="External"/><Relationship Id="rId1" Type="http://schemas.openxmlformats.org/officeDocument/2006/relationships/hyperlink" Target="http://www.consultant.ru/document/cons_doc_LAW_171692/4784c9805c6e6c57877d8afc0c389787f953071d/"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AE713"/>
  <sheetViews>
    <sheetView tabSelected="1" view="pageBreakPreview" topLeftCell="A229" zoomScale="80" zoomScaleNormal="90" zoomScaleSheetLayoutView="80" workbookViewId="0">
      <selection activeCell="F247" sqref="F247"/>
    </sheetView>
  </sheetViews>
  <sheetFormatPr defaultColWidth="12" defaultRowHeight="13.5" outlineLevelRow="5"/>
  <cols>
    <col min="1" max="1" width="5.85546875" style="61" customWidth="1"/>
    <col min="2" max="3" width="5.7109375" style="1" customWidth="1"/>
    <col min="4" max="4" width="6.42578125" style="1" customWidth="1"/>
    <col min="5" max="5" width="5" style="1" customWidth="1"/>
    <col min="6" max="6" width="6.28515625" style="1" customWidth="1"/>
    <col min="7" max="7" width="6" style="1" customWidth="1"/>
    <col min="8" max="8" width="6.85546875" style="1" customWidth="1"/>
    <col min="9" max="9" width="6.28515625" style="1" customWidth="1"/>
    <col min="10" max="10" width="43.28515625" style="10" customWidth="1"/>
    <col min="11" max="12" width="5.7109375" style="10" customWidth="1"/>
    <col min="13" max="14" width="6.28515625" style="10" customWidth="1"/>
    <col min="15" max="15" width="22.85546875" style="10" customWidth="1"/>
    <col min="16" max="16" width="12.7109375" style="10" customWidth="1"/>
    <col min="17" max="17" width="11.85546875" style="10" customWidth="1"/>
    <col min="18" max="18" width="12" style="123"/>
    <col min="19" max="19" width="13.28515625" style="123" customWidth="1"/>
    <col min="20" max="20" width="13" style="123" customWidth="1"/>
    <col min="21" max="21" width="14.140625" style="13" hidden="1" customWidth="1"/>
    <col min="22" max="22" width="12.42578125" style="13" hidden="1" customWidth="1"/>
    <col min="23" max="23" width="0.28515625" style="14" hidden="1" customWidth="1"/>
    <col min="24" max="24" width="12.28515625" style="14" hidden="1" customWidth="1"/>
    <col min="25" max="30" width="12" style="15" hidden="1" customWidth="1"/>
    <col min="31" max="16384" width="12" style="15"/>
  </cols>
  <sheetData>
    <row r="1" spans="1:25">
      <c r="A1" s="18"/>
      <c r="B1" s="18"/>
      <c r="J1" s="19"/>
      <c r="K1" s="1"/>
      <c r="L1" s="1"/>
      <c r="M1" s="1"/>
      <c r="N1" s="1"/>
      <c r="O1" s="1"/>
      <c r="P1" s="1"/>
      <c r="Q1" s="1"/>
      <c r="R1" s="2"/>
      <c r="S1" s="3"/>
      <c r="T1" s="3"/>
      <c r="U1" s="3"/>
      <c r="V1" s="20"/>
      <c r="W1" s="13"/>
      <c r="Y1" s="14"/>
    </row>
    <row r="2" spans="1:25">
      <c r="A2" s="140" t="s">
        <v>154</v>
      </c>
      <c r="B2" s="140"/>
      <c r="C2" s="140"/>
      <c r="D2" s="140"/>
      <c r="E2" s="140"/>
      <c r="F2" s="140"/>
      <c r="G2" s="140"/>
      <c r="H2" s="140"/>
      <c r="I2" s="140"/>
      <c r="J2" s="140"/>
      <c r="K2" s="140"/>
      <c r="L2" s="140"/>
      <c r="M2" s="140"/>
      <c r="N2" s="140"/>
      <c r="O2" s="140"/>
      <c r="P2" s="140"/>
      <c r="Q2" s="140"/>
      <c r="R2" s="140"/>
      <c r="S2" s="140"/>
      <c r="T2" s="140"/>
      <c r="U2" s="3"/>
      <c r="V2" s="21"/>
      <c r="W2" s="21"/>
      <c r="X2" s="22"/>
      <c r="Y2" s="22"/>
    </row>
    <row r="3" spans="1:25">
      <c r="A3" s="18"/>
      <c r="J3" s="9"/>
      <c r="K3" s="4"/>
      <c r="L3" s="4"/>
      <c r="M3" s="4"/>
      <c r="N3" s="4"/>
      <c r="O3" s="4"/>
      <c r="P3" s="4"/>
      <c r="Q3" s="4"/>
      <c r="R3" s="3"/>
      <c r="S3" s="3"/>
      <c r="T3" s="3" t="s">
        <v>16</v>
      </c>
      <c r="U3" s="23"/>
      <c r="W3" s="24"/>
    </row>
    <row r="4" spans="1:25">
      <c r="A4" s="133" t="s">
        <v>19</v>
      </c>
      <c r="B4" s="139" t="s">
        <v>17</v>
      </c>
      <c r="C4" s="139"/>
      <c r="D4" s="139"/>
      <c r="E4" s="139"/>
      <c r="F4" s="139"/>
      <c r="G4" s="139"/>
      <c r="H4" s="139"/>
      <c r="I4" s="139"/>
      <c r="J4" s="147" t="s">
        <v>18</v>
      </c>
      <c r="K4" s="141" t="s">
        <v>153</v>
      </c>
      <c r="L4" s="142"/>
      <c r="M4" s="142"/>
      <c r="N4" s="143"/>
      <c r="O4" s="131" t="s">
        <v>4</v>
      </c>
      <c r="P4" s="131" t="s">
        <v>201</v>
      </c>
      <c r="Q4" s="131" t="s">
        <v>202</v>
      </c>
      <c r="R4" s="128" t="s">
        <v>203</v>
      </c>
      <c r="S4" s="128" t="s">
        <v>168</v>
      </c>
      <c r="T4" s="128" t="s">
        <v>204</v>
      </c>
      <c r="U4" s="138"/>
      <c r="V4" s="138"/>
      <c r="W4" s="138"/>
      <c r="X4" s="138"/>
    </row>
    <row r="5" spans="1:25" s="22" customFormat="1">
      <c r="A5" s="134"/>
      <c r="B5" s="136" t="s">
        <v>20</v>
      </c>
      <c r="C5" s="136" t="s">
        <v>21</v>
      </c>
      <c r="D5" s="136" t="s">
        <v>22</v>
      </c>
      <c r="E5" s="136" t="s">
        <v>23</v>
      </c>
      <c r="F5" s="136" t="s">
        <v>24</v>
      </c>
      <c r="G5" s="136" t="s">
        <v>25</v>
      </c>
      <c r="H5" s="136" t="s">
        <v>26</v>
      </c>
      <c r="I5" s="136" t="s">
        <v>27</v>
      </c>
      <c r="J5" s="148"/>
      <c r="K5" s="144"/>
      <c r="L5" s="145"/>
      <c r="M5" s="145"/>
      <c r="N5" s="146"/>
      <c r="O5" s="131"/>
      <c r="P5" s="131"/>
      <c r="Q5" s="131"/>
      <c r="R5" s="129"/>
      <c r="S5" s="129"/>
      <c r="T5" s="129"/>
      <c r="U5" s="25"/>
      <c r="V5" s="25"/>
      <c r="W5" s="25"/>
      <c r="X5" s="25"/>
    </row>
    <row r="6" spans="1:25" s="22" customFormat="1" ht="27">
      <c r="A6" s="135"/>
      <c r="B6" s="137"/>
      <c r="C6" s="137"/>
      <c r="D6" s="137"/>
      <c r="E6" s="137"/>
      <c r="F6" s="137"/>
      <c r="G6" s="137"/>
      <c r="H6" s="137"/>
      <c r="I6" s="137"/>
      <c r="J6" s="149"/>
      <c r="K6" s="79" t="s">
        <v>152</v>
      </c>
      <c r="L6" s="79" t="s">
        <v>162</v>
      </c>
      <c r="M6" s="62" t="s">
        <v>162</v>
      </c>
      <c r="N6" s="79" t="s">
        <v>200</v>
      </c>
      <c r="O6" s="132"/>
      <c r="P6" s="132"/>
      <c r="Q6" s="132"/>
      <c r="R6" s="130"/>
      <c r="S6" s="130"/>
      <c r="T6" s="130"/>
      <c r="U6" s="26"/>
      <c r="V6" s="2"/>
      <c r="W6" s="2"/>
      <c r="X6" s="2"/>
    </row>
    <row r="7" spans="1:25" s="33" customFormat="1">
      <c r="A7" s="11"/>
      <c r="B7" s="27" t="s">
        <v>29</v>
      </c>
      <c r="C7" s="28" t="s">
        <v>28</v>
      </c>
      <c r="D7" s="28" t="s">
        <v>30</v>
      </c>
      <c r="E7" s="28" t="s">
        <v>30</v>
      </c>
      <c r="F7" s="28" t="s">
        <v>29</v>
      </c>
      <c r="G7" s="28" t="s">
        <v>30</v>
      </c>
      <c r="H7" s="28" t="s">
        <v>31</v>
      </c>
      <c r="I7" s="28" t="s">
        <v>29</v>
      </c>
      <c r="J7" s="29" t="s">
        <v>32</v>
      </c>
      <c r="K7" s="30"/>
      <c r="L7" s="30"/>
      <c r="M7" s="30"/>
      <c r="N7" s="30"/>
      <c r="O7" s="30"/>
      <c r="P7" s="5">
        <f>P8+P17+P28+P41+P44+P48+P61+P67+P76+P85+P114</f>
        <v>63183.900000000009</v>
      </c>
      <c r="Q7" s="5">
        <f>Q8+Q17+Q28+Q41+Q44+Q48+Q61+Q67+Q76+Q85+Q114</f>
        <v>83283.5</v>
      </c>
      <c r="R7" s="5">
        <f>R8+R17+R28+R41+R44+R48+R61+R67+R76+R85+R114</f>
        <v>97217.8</v>
      </c>
      <c r="S7" s="5">
        <f>S8+S17+S28+S41+S44+S48+S61+S67+S76+S85+S114</f>
        <v>96499.200000000012</v>
      </c>
      <c r="T7" s="5">
        <f>T8+T17+T28+T41+T44+T48+T61+T67+T76+T85+T114</f>
        <v>98952.5</v>
      </c>
      <c r="U7" s="31"/>
      <c r="V7" s="32"/>
      <c r="W7" s="32"/>
      <c r="X7" s="32"/>
    </row>
    <row r="8" spans="1:25" outlineLevel="1">
      <c r="A8" s="11">
        <f>A7+1</f>
        <v>1</v>
      </c>
      <c r="B8" s="27" t="s">
        <v>29</v>
      </c>
      <c r="C8" s="27" t="s">
        <v>28</v>
      </c>
      <c r="D8" s="27" t="s">
        <v>33</v>
      </c>
      <c r="E8" s="27" t="s">
        <v>30</v>
      </c>
      <c r="F8" s="27" t="s">
        <v>29</v>
      </c>
      <c r="G8" s="27" t="s">
        <v>30</v>
      </c>
      <c r="H8" s="27" t="s">
        <v>31</v>
      </c>
      <c r="I8" s="27" t="s">
        <v>29</v>
      </c>
      <c r="J8" s="34" t="s">
        <v>34</v>
      </c>
      <c r="K8" s="35"/>
      <c r="L8" s="35"/>
      <c r="M8" s="35"/>
      <c r="N8" s="35"/>
      <c r="O8" s="36"/>
      <c r="P8" s="6">
        <f>P9+P12</f>
        <v>32940.300000000003</v>
      </c>
      <c r="Q8" s="6">
        <f>Q9+Q12</f>
        <v>44113.3</v>
      </c>
      <c r="R8" s="6">
        <f>R9+R12</f>
        <v>45730</v>
      </c>
      <c r="S8" s="6">
        <f>S9+S12</f>
        <v>46747.5</v>
      </c>
      <c r="T8" s="6">
        <f>T9+T12</f>
        <v>49045.599999999999</v>
      </c>
      <c r="U8" s="37"/>
      <c r="V8" s="38"/>
      <c r="W8" s="38"/>
      <c r="X8" s="38"/>
    </row>
    <row r="9" spans="1:25" ht="27" outlineLevel="2">
      <c r="A9" s="11">
        <f>A8+1</f>
        <v>2</v>
      </c>
      <c r="B9" s="27" t="s">
        <v>35</v>
      </c>
      <c r="C9" s="27" t="s">
        <v>28</v>
      </c>
      <c r="D9" s="27" t="s">
        <v>33</v>
      </c>
      <c r="E9" s="27" t="s">
        <v>33</v>
      </c>
      <c r="F9" s="27" t="s">
        <v>29</v>
      </c>
      <c r="G9" s="27" t="s">
        <v>30</v>
      </c>
      <c r="H9" s="27" t="s">
        <v>31</v>
      </c>
      <c r="I9" s="27" t="s">
        <v>36</v>
      </c>
      <c r="J9" s="34" t="s">
        <v>37</v>
      </c>
      <c r="K9" s="12">
        <v>5</v>
      </c>
      <c r="L9" s="12">
        <v>10</v>
      </c>
      <c r="M9" s="12">
        <v>10</v>
      </c>
      <c r="N9" s="12">
        <v>10</v>
      </c>
      <c r="O9" s="36" t="s">
        <v>155</v>
      </c>
      <c r="P9" s="6">
        <f t="shared" ref="P9:T10" si="0">P10</f>
        <v>322.60000000000002</v>
      </c>
      <c r="Q9" s="6">
        <f t="shared" si="0"/>
        <v>113.3</v>
      </c>
      <c r="R9" s="6">
        <f t="shared" si="0"/>
        <v>730</v>
      </c>
      <c r="S9" s="6">
        <f t="shared" si="0"/>
        <v>740</v>
      </c>
      <c r="T9" s="6">
        <f t="shared" si="0"/>
        <v>750</v>
      </c>
      <c r="U9" s="37"/>
      <c r="V9" s="38"/>
      <c r="W9" s="38"/>
      <c r="X9" s="38"/>
    </row>
    <row r="10" spans="1:25" ht="40.5" outlineLevel="3">
      <c r="A10" s="11">
        <f t="shared" ref="A10:A73" si="1">A9+1</f>
        <v>3</v>
      </c>
      <c r="B10" s="27" t="s">
        <v>35</v>
      </c>
      <c r="C10" s="27" t="s">
        <v>28</v>
      </c>
      <c r="D10" s="27" t="s">
        <v>33</v>
      </c>
      <c r="E10" s="27" t="s">
        <v>33</v>
      </c>
      <c r="F10" s="27" t="s">
        <v>38</v>
      </c>
      <c r="G10" s="27" t="s">
        <v>30</v>
      </c>
      <c r="H10" s="27" t="s">
        <v>31</v>
      </c>
      <c r="I10" s="27" t="s">
        <v>36</v>
      </c>
      <c r="J10" s="34" t="s">
        <v>39</v>
      </c>
      <c r="K10" s="12">
        <v>5</v>
      </c>
      <c r="L10" s="12">
        <v>10</v>
      </c>
      <c r="M10" s="12">
        <v>10</v>
      </c>
      <c r="N10" s="12">
        <v>10</v>
      </c>
      <c r="O10" s="36" t="s">
        <v>155</v>
      </c>
      <c r="P10" s="6">
        <f t="shared" si="0"/>
        <v>322.60000000000002</v>
      </c>
      <c r="Q10" s="6">
        <f t="shared" si="0"/>
        <v>113.3</v>
      </c>
      <c r="R10" s="6">
        <f t="shared" si="0"/>
        <v>730</v>
      </c>
      <c r="S10" s="6">
        <f t="shared" si="0"/>
        <v>740</v>
      </c>
      <c r="T10" s="6">
        <f t="shared" si="0"/>
        <v>750</v>
      </c>
      <c r="U10" s="37"/>
      <c r="V10" s="38"/>
      <c r="W10" s="38"/>
      <c r="X10" s="38"/>
    </row>
    <row r="11" spans="1:25" ht="60" customHeight="1" outlineLevel="4">
      <c r="A11" s="11">
        <f t="shared" si="1"/>
        <v>4</v>
      </c>
      <c r="B11" s="27" t="s">
        <v>35</v>
      </c>
      <c r="C11" s="27" t="s">
        <v>28</v>
      </c>
      <c r="D11" s="27" t="s">
        <v>33</v>
      </c>
      <c r="E11" s="27" t="s">
        <v>33</v>
      </c>
      <c r="F11" s="27" t="s">
        <v>40</v>
      </c>
      <c r="G11" s="27" t="s">
        <v>41</v>
      </c>
      <c r="H11" s="27" t="s">
        <v>31</v>
      </c>
      <c r="I11" s="27" t="s">
        <v>36</v>
      </c>
      <c r="J11" s="70" t="s">
        <v>169</v>
      </c>
      <c r="K11" s="12">
        <v>5</v>
      </c>
      <c r="L11" s="12">
        <v>10</v>
      </c>
      <c r="M11" s="12">
        <v>10</v>
      </c>
      <c r="N11" s="12">
        <v>10</v>
      </c>
      <c r="O11" s="36" t="s">
        <v>155</v>
      </c>
      <c r="P11" s="6">
        <v>322.60000000000002</v>
      </c>
      <c r="Q11" s="6">
        <v>113.3</v>
      </c>
      <c r="R11" s="6">
        <v>730</v>
      </c>
      <c r="S11" s="6">
        <v>740</v>
      </c>
      <c r="T11" s="6">
        <v>750</v>
      </c>
      <c r="U11" s="37"/>
      <c r="V11" s="38"/>
      <c r="W11" s="38"/>
      <c r="X11" s="38"/>
    </row>
    <row r="12" spans="1:25" ht="27" outlineLevel="2">
      <c r="A12" s="11">
        <f t="shared" si="1"/>
        <v>5</v>
      </c>
      <c r="B12" s="27" t="s">
        <v>35</v>
      </c>
      <c r="C12" s="27" t="s">
        <v>28</v>
      </c>
      <c r="D12" s="27" t="s">
        <v>33</v>
      </c>
      <c r="E12" s="27" t="s">
        <v>41</v>
      </c>
      <c r="F12" s="27" t="s">
        <v>29</v>
      </c>
      <c r="G12" s="27" t="s">
        <v>33</v>
      </c>
      <c r="H12" s="27" t="s">
        <v>31</v>
      </c>
      <c r="I12" s="27" t="s">
        <v>36</v>
      </c>
      <c r="J12" s="34" t="s">
        <v>42</v>
      </c>
      <c r="K12" s="12">
        <v>28</v>
      </c>
      <c r="L12" s="12">
        <v>28</v>
      </c>
      <c r="M12" s="12">
        <v>28</v>
      </c>
      <c r="N12" s="12">
        <v>28</v>
      </c>
      <c r="O12" s="36" t="s">
        <v>155</v>
      </c>
      <c r="P12" s="6">
        <f>P13+P14+P15+P16</f>
        <v>32617.7</v>
      </c>
      <c r="Q12" s="6">
        <f>Q13+Q14+Q15+Q16</f>
        <v>44000</v>
      </c>
      <c r="R12" s="6">
        <f>R13+R14+R15+R16</f>
        <v>45000</v>
      </c>
      <c r="S12" s="6">
        <f>S13+S14+S15+S16</f>
        <v>46007.5</v>
      </c>
      <c r="T12" s="6">
        <f>T13+T14+T15+T16</f>
        <v>48295.6</v>
      </c>
      <c r="U12" s="37"/>
      <c r="V12" s="38"/>
      <c r="W12" s="38"/>
      <c r="X12" s="38"/>
    </row>
    <row r="13" spans="1:25" ht="94.5" outlineLevel="4">
      <c r="A13" s="11">
        <f t="shared" si="1"/>
        <v>6</v>
      </c>
      <c r="B13" s="27" t="s">
        <v>35</v>
      </c>
      <c r="C13" s="27" t="s">
        <v>28</v>
      </c>
      <c r="D13" s="27" t="s">
        <v>33</v>
      </c>
      <c r="E13" s="27" t="s">
        <v>41</v>
      </c>
      <c r="F13" s="27" t="s">
        <v>38</v>
      </c>
      <c r="G13" s="27" t="s">
        <v>33</v>
      </c>
      <c r="H13" s="27" t="s">
        <v>31</v>
      </c>
      <c r="I13" s="27" t="s">
        <v>36</v>
      </c>
      <c r="J13" s="34" t="s">
        <v>43</v>
      </c>
      <c r="K13" s="12">
        <v>28</v>
      </c>
      <c r="L13" s="12">
        <v>28</v>
      </c>
      <c r="M13" s="12">
        <v>28</v>
      </c>
      <c r="N13" s="12">
        <v>28</v>
      </c>
      <c r="O13" s="36" t="s">
        <v>155</v>
      </c>
      <c r="P13" s="6">
        <v>32348.2</v>
      </c>
      <c r="Q13" s="6">
        <v>43640</v>
      </c>
      <c r="R13" s="6">
        <v>44640</v>
      </c>
      <c r="S13" s="6">
        <v>45607.5</v>
      </c>
      <c r="T13" s="6">
        <v>47845.599999999999</v>
      </c>
      <c r="U13" s="37"/>
      <c r="V13" s="38"/>
      <c r="W13" s="38"/>
      <c r="X13" s="38"/>
    </row>
    <row r="14" spans="1:25" ht="135" customHeight="1" outlineLevel="4">
      <c r="A14" s="11">
        <f t="shared" si="1"/>
        <v>7</v>
      </c>
      <c r="B14" s="27" t="s">
        <v>35</v>
      </c>
      <c r="C14" s="27" t="s">
        <v>28</v>
      </c>
      <c r="D14" s="27" t="s">
        <v>33</v>
      </c>
      <c r="E14" s="27" t="s">
        <v>41</v>
      </c>
      <c r="F14" s="27" t="s">
        <v>44</v>
      </c>
      <c r="G14" s="27" t="s">
        <v>33</v>
      </c>
      <c r="H14" s="27" t="s">
        <v>31</v>
      </c>
      <c r="I14" s="27" t="s">
        <v>36</v>
      </c>
      <c r="J14" s="34" t="s">
        <v>45</v>
      </c>
      <c r="K14" s="12">
        <v>28</v>
      </c>
      <c r="L14" s="12">
        <v>28</v>
      </c>
      <c r="M14" s="12">
        <v>28</v>
      </c>
      <c r="N14" s="12">
        <v>28</v>
      </c>
      <c r="O14" s="36" t="s">
        <v>155</v>
      </c>
      <c r="P14" s="6">
        <v>133.30000000000001</v>
      </c>
      <c r="Q14" s="6">
        <v>150</v>
      </c>
      <c r="R14" s="6">
        <v>150</v>
      </c>
      <c r="S14" s="6">
        <v>160</v>
      </c>
      <c r="T14" s="6">
        <v>170</v>
      </c>
      <c r="U14" s="37"/>
      <c r="V14" s="38"/>
      <c r="W14" s="38"/>
      <c r="X14" s="38"/>
    </row>
    <row r="15" spans="1:25" ht="54" outlineLevel="4">
      <c r="A15" s="11">
        <f t="shared" si="1"/>
        <v>8</v>
      </c>
      <c r="B15" s="27" t="s">
        <v>35</v>
      </c>
      <c r="C15" s="27" t="s">
        <v>28</v>
      </c>
      <c r="D15" s="27" t="s">
        <v>33</v>
      </c>
      <c r="E15" s="27" t="s">
        <v>41</v>
      </c>
      <c r="F15" s="27" t="s">
        <v>46</v>
      </c>
      <c r="G15" s="27" t="s">
        <v>33</v>
      </c>
      <c r="H15" s="27" t="s">
        <v>31</v>
      </c>
      <c r="I15" s="27" t="s">
        <v>36</v>
      </c>
      <c r="J15" s="34" t="s">
        <v>47</v>
      </c>
      <c r="K15" s="12">
        <v>28</v>
      </c>
      <c r="L15" s="12">
        <v>28</v>
      </c>
      <c r="M15" s="12">
        <v>28</v>
      </c>
      <c r="N15" s="12">
        <v>28</v>
      </c>
      <c r="O15" s="36" t="s">
        <v>155</v>
      </c>
      <c r="P15" s="6">
        <v>76.3</v>
      </c>
      <c r="Q15" s="6">
        <v>110</v>
      </c>
      <c r="R15" s="6">
        <v>110</v>
      </c>
      <c r="S15" s="6">
        <v>120</v>
      </c>
      <c r="T15" s="6">
        <v>140</v>
      </c>
      <c r="U15" s="37"/>
      <c r="V15" s="38"/>
      <c r="W15" s="38"/>
      <c r="X15" s="38"/>
    </row>
    <row r="16" spans="1:25" ht="105" customHeight="1" outlineLevel="4">
      <c r="A16" s="11">
        <f t="shared" si="1"/>
        <v>9</v>
      </c>
      <c r="B16" s="27" t="s">
        <v>35</v>
      </c>
      <c r="C16" s="27" t="s">
        <v>28</v>
      </c>
      <c r="D16" s="27" t="s">
        <v>33</v>
      </c>
      <c r="E16" s="27" t="s">
        <v>41</v>
      </c>
      <c r="F16" s="27" t="s">
        <v>48</v>
      </c>
      <c r="G16" s="27" t="s">
        <v>33</v>
      </c>
      <c r="H16" s="27" t="s">
        <v>31</v>
      </c>
      <c r="I16" s="27" t="s">
        <v>36</v>
      </c>
      <c r="J16" s="72" t="s">
        <v>170</v>
      </c>
      <c r="K16" s="12">
        <v>15</v>
      </c>
      <c r="L16" s="12">
        <v>15</v>
      </c>
      <c r="M16" s="12">
        <v>15</v>
      </c>
      <c r="N16" s="12">
        <v>15</v>
      </c>
      <c r="O16" s="36" t="s">
        <v>155</v>
      </c>
      <c r="P16" s="6">
        <v>59.9</v>
      </c>
      <c r="Q16" s="6">
        <v>100</v>
      </c>
      <c r="R16" s="6">
        <v>100</v>
      </c>
      <c r="S16" s="6">
        <v>120</v>
      </c>
      <c r="T16" s="6">
        <v>140</v>
      </c>
      <c r="U16" s="37"/>
      <c r="V16" s="38"/>
      <c r="W16" s="38"/>
      <c r="X16" s="38"/>
    </row>
    <row r="17" spans="1:24" ht="40.5" outlineLevel="4">
      <c r="A17" s="11">
        <f t="shared" si="1"/>
        <v>10</v>
      </c>
      <c r="B17" s="27" t="s">
        <v>29</v>
      </c>
      <c r="C17" s="27" t="s">
        <v>28</v>
      </c>
      <c r="D17" s="27" t="s">
        <v>50</v>
      </c>
      <c r="E17" s="27" t="s">
        <v>30</v>
      </c>
      <c r="F17" s="27" t="s">
        <v>29</v>
      </c>
      <c r="G17" s="27" t="s">
        <v>30</v>
      </c>
      <c r="H17" s="27" t="s">
        <v>31</v>
      </c>
      <c r="I17" s="27" t="s">
        <v>29</v>
      </c>
      <c r="J17" s="34" t="s">
        <v>51</v>
      </c>
      <c r="K17" s="71"/>
      <c r="L17" s="71"/>
      <c r="M17" s="71"/>
      <c r="N17" s="71"/>
      <c r="O17" s="36"/>
      <c r="P17" s="6">
        <f>P18</f>
        <v>255.30000000000004</v>
      </c>
      <c r="Q17" s="6">
        <f>Q18</f>
        <v>276.10000000000002</v>
      </c>
      <c r="R17" s="6">
        <f>R18</f>
        <v>315.3</v>
      </c>
      <c r="S17" s="6">
        <f>S18</f>
        <v>326.7</v>
      </c>
      <c r="T17" s="6">
        <f>T18</f>
        <v>340</v>
      </c>
      <c r="U17" s="37"/>
      <c r="V17" s="38"/>
      <c r="W17" s="38"/>
      <c r="X17" s="38"/>
    </row>
    <row r="18" spans="1:24" ht="50.25" customHeight="1" outlineLevel="4">
      <c r="A18" s="11">
        <f t="shared" si="1"/>
        <v>11</v>
      </c>
      <c r="B18" s="39" t="s">
        <v>49</v>
      </c>
      <c r="C18" s="39" t="s">
        <v>28</v>
      </c>
      <c r="D18" s="39" t="s">
        <v>50</v>
      </c>
      <c r="E18" s="39" t="s">
        <v>41</v>
      </c>
      <c r="F18" s="39" t="s">
        <v>29</v>
      </c>
      <c r="G18" s="39" t="s">
        <v>33</v>
      </c>
      <c r="H18" s="39" t="s">
        <v>31</v>
      </c>
      <c r="I18" s="39" t="s">
        <v>36</v>
      </c>
      <c r="J18" s="76" t="s">
        <v>52</v>
      </c>
      <c r="K18" s="71">
        <v>0.313</v>
      </c>
      <c r="L18" s="71">
        <v>0.31009999999999999</v>
      </c>
      <c r="M18" s="71">
        <v>0.31009999999999999</v>
      </c>
      <c r="N18" s="71">
        <v>0.31009999999999999</v>
      </c>
      <c r="O18" s="36" t="s">
        <v>171</v>
      </c>
      <c r="P18" s="6">
        <f>P19</f>
        <v>255.30000000000004</v>
      </c>
      <c r="Q18" s="6">
        <f t="shared" ref="Q18:T18" si="2">Q19</f>
        <v>276.10000000000002</v>
      </c>
      <c r="R18" s="6">
        <f t="shared" si="2"/>
        <v>315.3</v>
      </c>
      <c r="S18" s="6">
        <f t="shared" si="2"/>
        <v>326.7</v>
      </c>
      <c r="T18" s="6">
        <f t="shared" si="2"/>
        <v>340</v>
      </c>
      <c r="U18" s="37"/>
      <c r="V18" s="38"/>
      <c r="W18" s="38"/>
      <c r="X18" s="38"/>
    </row>
    <row r="19" spans="1:24" ht="50.25" customHeight="1" outlineLevel="4">
      <c r="A19" s="11">
        <f t="shared" si="1"/>
        <v>12</v>
      </c>
      <c r="B19" s="39" t="s">
        <v>49</v>
      </c>
      <c r="C19" s="39" t="s">
        <v>28</v>
      </c>
      <c r="D19" s="39" t="s">
        <v>50</v>
      </c>
      <c r="E19" s="39" t="s">
        <v>41</v>
      </c>
      <c r="F19" s="39" t="s">
        <v>334</v>
      </c>
      <c r="G19" s="39" t="s">
        <v>33</v>
      </c>
      <c r="H19" s="39" t="s">
        <v>31</v>
      </c>
      <c r="I19" s="39" t="s">
        <v>36</v>
      </c>
      <c r="J19" s="76" t="s">
        <v>52</v>
      </c>
      <c r="K19" s="71">
        <v>0.313</v>
      </c>
      <c r="L19" s="71">
        <v>0.31009999999999999</v>
      </c>
      <c r="M19" s="71">
        <v>0.31009999999999999</v>
      </c>
      <c r="N19" s="71">
        <v>0.31009999999999999</v>
      </c>
      <c r="O19" s="36" t="s">
        <v>171</v>
      </c>
      <c r="P19" s="6">
        <f>P20+P22+P24+P26</f>
        <v>255.30000000000004</v>
      </c>
      <c r="Q19" s="6">
        <f t="shared" ref="Q19:T19" si="3">Q20+Q22+Q24+Q26</f>
        <v>276.10000000000002</v>
      </c>
      <c r="R19" s="6">
        <f t="shared" si="3"/>
        <v>315.3</v>
      </c>
      <c r="S19" s="6">
        <f t="shared" si="3"/>
        <v>326.7</v>
      </c>
      <c r="T19" s="6">
        <f t="shared" si="3"/>
        <v>340</v>
      </c>
      <c r="U19" s="37"/>
      <c r="V19" s="38"/>
      <c r="W19" s="38"/>
      <c r="X19" s="38"/>
    </row>
    <row r="20" spans="1:24" ht="60" customHeight="1" outlineLevel="4">
      <c r="A20" s="11">
        <f>A18+1</f>
        <v>12</v>
      </c>
      <c r="B20" s="39" t="s">
        <v>49</v>
      </c>
      <c r="C20" s="39" t="s">
        <v>28</v>
      </c>
      <c r="D20" s="39" t="s">
        <v>50</v>
      </c>
      <c r="E20" s="39" t="s">
        <v>41</v>
      </c>
      <c r="F20" s="39" t="s">
        <v>53</v>
      </c>
      <c r="G20" s="39" t="s">
        <v>33</v>
      </c>
      <c r="H20" s="39" t="s">
        <v>31</v>
      </c>
      <c r="I20" s="39" t="s">
        <v>36</v>
      </c>
      <c r="J20" s="73" t="s">
        <v>172</v>
      </c>
      <c r="K20" s="71">
        <v>0.313</v>
      </c>
      <c r="L20" s="71">
        <v>0.31009999999999999</v>
      </c>
      <c r="M20" s="71">
        <v>0.31009999999999999</v>
      </c>
      <c r="N20" s="71">
        <v>0.31009999999999999</v>
      </c>
      <c r="O20" s="36" t="s">
        <v>171</v>
      </c>
      <c r="P20" s="6">
        <f>P21</f>
        <v>115.7</v>
      </c>
      <c r="Q20" s="6">
        <f t="shared" ref="Q20:T20" si="4">Q21</f>
        <v>100</v>
      </c>
      <c r="R20" s="6">
        <f t="shared" si="4"/>
        <v>144.5</v>
      </c>
      <c r="S20" s="6">
        <f t="shared" si="4"/>
        <v>150.6</v>
      </c>
      <c r="T20" s="6">
        <f t="shared" si="4"/>
        <v>156.5</v>
      </c>
      <c r="U20" s="37"/>
      <c r="V20" s="38"/>
      <c r="W20" s="38"/>
      <c r="X20" s="38"/>
    </row>
    <row r="21" spans="1:24" ht="87.75" customHeight="1" outlineLevel="4">
      <c r="A21" s="11">
        <f t="shared" si="1"/>
        <v>13</v>
      </c>
      <c r="B21" s="39" t="s">
        <v>49</v>
      </c>
      <c r="C21" s="39" t="s">
        <v>28</v>
      </c>
      <c r="D21" s="39" t="s">
        <v>50</v>
      </c>
      <c r="E21" s="39" t="s">
        <v>41</v>
      </c>
      <c r="F21" s="39" t="s">
        <v>335</v>
      </c>
      <c r="G21" s="39" t="s">
        <v>33</v>
      </c>
      <c r="H21" s="39" t="s">
        <v>31</v>
      </c>
      <c r="I21" s="39" t="s">
        <v>36</v>
      </c>
      <c r="J21" s="76" t="s">
        <v>336</v>
      </c>
      <c r="K21" s="71">
        <v>0.313</v>
      </c>
      <c r="L21" s="71">
        <v>0.31009999999999999</v>
      </c>
      <c r="M21" s="71">
        <v>0.31009999999999999</v>
      </c>
      <c r="N21" s="71">
        <v>0.31009999999999999</v>
      </c>
      <c r="O21" s="36" t="s">
        <v>171</v>
      </c>
      <c r="P21" s="6">
        <v>115.7</v>
      </c>
      <c r="Q21" s="6">
        <v>100</v>
      </c>
      <c r="R21" s="6">
        <v>144.5</v>
      </c>
      <c r="S21" s="6">
        <v>150.6</v>
      </c>
      <c r="T21" s="6">
        <v>156.5</v>
      </c>
      <c r="U21" s="37"/>
      <c r="V21" s="38"/>
      <c r="W21" s="38"/>
      <c r="X21" s="38"/>
    </row>
    <row r="22" spans="1:24" ht="123" customHeight="1" outlineLevel="4">
      <c r="A22" s="11">
        <f t="shared" si="1"/>
        <v>14</v>
      </c>
      <c r="B22" s="39" t="s">
        <v>49</v>
      </c>
      <c r="C22" s="39" t="s">
        <v>28</v>
      </c>
      <c r="D22" s="39" t="s">
        <v>50</v>
      </c>
      <c r="E22" s="39" t="s">
        <v>41</v>
      </c>
      <c r="F22" s="39" t="s">
        <v>54</v>
      </c>
      <c r="G22" s="39" t="s">
        <v>33</v>
      </c>
      <c r="H22" s="39" t="s">
        <v>31</v>
      </c>
      <c r="I22" s="39" t="s">
        <v>36</v>
      </c>
      <c r="J22" s="76" t="s">
        <v>173</v>
      </c>
      <c r="K22" s="71">
        <v>0.313</v>
      </c>
      <c r="L22" s="71">
        <v>0.31009999999999999</v>
      </c>
      <c r="M22" s="71">
        <v>0.31009999999999999</v>
      </c>
      <c r="N22" s="71">
        <v>0.31009999999999999</v>
      </c>
      <c r="O22" s="36" t="s">
        <v>171</v>
      </c>
      <c r="P22" s="6">
        <f>P23</f>
        <v>0.9</v>
      </c>
      <c r="Q22" s="6">
        <f t="shared" ref="Q22:T22" si="5">Q23</f>
        <v>0.7</v>
      </c>
      <c r="R22" s="6">
        <f t="shared" si="5"/>
        <v>0.7</v>
      </c>
      <c r="S22" s="6">
        <f t="shared" si="5"/>
        <v>0.8</v>
      </c>
      <c r="T22" s="6">
        <f t="shared" si="5"/>
        <v>0.8</v>
      </c>
      <c r="U22" s="37"/>
      <c r="V22" s="38"/>
      <c r="W22" s="38"/>
      <c r="X22" s="38"/>
    </row>
    <row r="23" spans="1:24" ht="131.25" customHeight="1" outlineLevel="4">
      <c r="A23" s="11">
        <f t="shared" si="1"/>
        <v>15</v>
      </c>
      <c r="B23" s="39" t="s">
        <v>49</v>
      </c>
      <c r="C23" s="39" t="s">
        <v>28</v>
      </c>
      <c r="D23" s="39" t="s">
        <v>50</v>
      </c>
      <c r="E23" s="39" t="s">
        <v>41</v>
      </c>
      <c r="F23" s="39" t="s">
        <v>337</v>
      </c>
      <c r="G23" s="39" t="s">
        <v>33</v>
      </c>
      <c r="H23" s="39" t="s">
        <v>31</v>
      </c>
      <c r="I23" s="39" t="s">
        <v>36</v>
      </c>
      <c r="J23" s="76" t="s">
        <v>338</v>
      </c>
      <c r="K23" s="71">
        <v>0.313</v>
      </c>
      <c r="L23" s="71">
        <v>0.31009999999999999</v>
      </c>
      <c r="M23" s="71">
        <v>0.31009999999999999</v>
      </c>
      <c r="N23" s="71">
        <v>0.31009999999999999</v>
      </c>
      <c r="O23" s="36" t="s">
        <v>171</v>
      </c>
      <c r="P23" s="6">
        <v>0.9</v>
      </c>
      <c r="Q23" s="6">
        <v>0.7</v>
      </c>
      <c r="R23" s="6">
        <v>0.7</v>
      </c>
      <c r="S23" s="6">
        <v>0.8</v>
      </c>
      <c r="T23" s="6">
        <v>0.8</v>
      </c>
      <c r="U23" s="37"/>
      <c r="V23" s="38"/>
      <c r="W23" s="38"/>
      <c r="X23" s="38"/>
    </row>
    <row r="24" spans="1:24" ht="90.75" customHeight="1" outlineLevel="4">
      <c r="A24" s="11">
        <f t="shared" si="1"/>
        <v>16</v>
      </c>
      <c r="B24" s="39" t="s">
        <v>49</v>
      </c>
      <c r="C24" s="39" t="s">
        <v>28</v>
      </c>
      <c r="D24" s="39" t="s">
        <v>50</v>
      </c>
      <c r="E24" s="39" t="s">
        <v>41</v>
      </c>
      <c r="F24" s="39" t="s">
        <v>55</v>
      </c>
      <c r="G24" s="39" t="s">
        <v>33</v>
      </c>
      <c r="H24" s="39" t="s">
        <v>31</v>
      </c>
      <c r="I24" s="39" t="s">
        <v>36</v>
      </c>
      <c r="J24" s="76" t="s">
        <v>174</v>
      </c>
      <c r="K24" s="71">
        <v>0.313</v>
      </c>
      <c r="L24" s="71">
        <v>0.31009999999999999</v>
      </c>
      <c r="M24" s="71">
        <v>0.31009999999999999</v>
      </c>
      <c r="N24" s="71">
        <v>0.31009999999999999</v>
      </c>
      <c r="O24" s="36" t="s">
        <v>171</v>
      </c>
      <c r="P24" s="6">
        <f>P25</f>
        <v>157.30000000000001</v>
      </c>
      <c r="Q24" s="6">
        <f t="shared" ref="Q24:T24" si="6">Q25</f>
        <v>193.8</v>
      </c>
      <c r="R24" s="6">
        <f t="shared" si="6"/>
        <v>188.8</v>
      </c>
      <c r="S24" s="6">
        <f t="shared" si="6"/>
        <v>196.1</v>
      </c>
      <c r="T24" s="6">
        <f t="shared" si="6"/>
        <v>202.6</v>
      </c>
      <c r="U24" s="37"/>
      <c r="V24" s="38"/>
      <c r="W24" s="38"/>
      <c r="X24" s="38"/>
    </row>
    <row r="25" spans="1:24" ht="89.25" customHeight="1" outlineLevel="4">
      <c r="A25" s="11">
        <f t="shared" si="1"/>
        <v>17</v>
      </c>
      <c r="B25" s="39" t="s">
        <v>49</v>
      </c>
      <c r="C25" s="39" t="s">
        <v>28</v>
      </c>
      <c r="D25" s="39" t="s">
        <v>50</v>
      </c>
      <c r="E25" s="39" t="s">
        <v>41</v>
      </c>
      <c r="F25" s="39" t="s">
        <v>339</v>
      </c>
      <c r="G25" s="39" t="s">
        <v>33</v>
      </c>
      <c r="H25" s="39" t="s">
        <v>31</v>
      </c>
      <c r="I25" s="39" t="s">
        <v>36</v>
      </c>
      <c r="J25" s="76" t="s">
        <v>340</v>
      </c>
      <c r="K25" s="71">
        <v>0.313</v>
      </c>
      <c r="L25" s="71">
        <v>0.31009999999999999</v>
      </c>
      <c r="M25" s="71">
        <v>0.31009999999999999</v>
      </c>
      <c r="N25" s="71">
        <v>0.31009999999999999</v>
      </c>
      <c r="O25" s="36" t="s">
        <v>171</v>
      </c>
      <c r="P25" s="6">
        <v>157.30000000000001</v>
      </c>
      <c r="Q25" s="6">
        <v>193.8</v>
      </c>
      <c r="R25" s="6">
        <v>188.8</v>
      </c>
      <c r="S25" s="6">
        <v>196.1</v>
      </c>
      <c r="T25" s="6">
        <v>202.6</v>
      </c>
      <c r="U25" s="37"/>
      <c r="V25" s="38"/>
      <c r="W25" s="38"/>
      <c r="X25" s="38"/>
    </row>
    <row r="26" spans="1:24" ht="90" outlineLevel="4">
      <c r="A26" s="11">
        <f t="shared" si="1"/>
        <v>18</v>
      </c>
      <c r="B26" s="39" t="s">
        <v>49</v>
      </c>
      <c r="C26" s="39" t="s">
        <v>28</v>
      </c>
      <c r="D26" s="39" t="s">
        <v>50</v>
      </c>
      <c r="E26" s="39" t="s">
        <v>41</v>
      </c>
      <c r="F26" s="39" t="s">
        <v>56</v>
      </c>
      <c r="G26" s="39" t="s">
        <v>33</v>
      </c>
      <c r="H26" s="39" t="s">
        <v>31</v>
      </c>
      <c r="I26" s="39" t="s">
        <v>36</v>
      </c>
      <c r="J26" s="76" t="s">
        <v>175</v>
      </c>
      <c r="K26" s="71">
        <v>0.313</v>
      </c>
      <c r="L26" s="71">
        <v>0.31009999999999999</v>
      </c>
      <c r="M26" s="71">
        <v>0.31009999999999999</v>
      </c>
      <c r="N26" s="71">
        <v>0.31009999999999999</v>
      </c>
      <c r="O26" s="36" t="s">
        <v>171</v>
      </c>
      <c r="P26" s="6">
        <f>P27</f>
        <v>-18.600000000000001</v>
      </c>
      <c r="Q26" s="6">
        <f t="shared" ref="Q26:T26" si="7">Q27</f>
        <v>-18.399999999999999</v>
      </c>
      <c r="R26" s="6">
        <f t="shared" si="7"/>
        <v>-18.7</v>
      </c>
      <c r="S26" s="6">
        <f t="shared" si="7"/>
        <v>-20.8</v>
      </c>
      <c r="T26" s="6">
        <f t="shared" si="7"/>
        <v>-19.899999999999999</v>
      </c>
      <c r="U26" s="37"/>
      <c r="V26" s="38"/>
      <c r="W26" s="38"/>
      <c r="X26" s="38"/>
    </row>
    <row r="27" spans="1:24" ht="150" outlineLevel="4">
      <c r="A27" s="11">
        <f t="shared" si="1"/>
        <v>19</v>
      </c>
      <c r="B27" s="39" t="s">
        <v>49</v>
      </c>
      <c r="C27" s="39" t="s">
        <v>28</v>
      </c>
      <c r="D27" s="39" t="s">
        <v>50</v>
      </c>
      <c r="E27" s="39" t="s">
        <v>41</v>
      </c>
      <c r="F27" s="39" t="s">
        <v>341</v>
      </c>
      <c r="G27" s="39" t="s">
        <v>33</v>
      </c>
      <c r="H27" s="39" t="s">
        <v>31</v>
      </c>
      <c r="I27" s="39" t="s">
        <v>36</v>
      </c>
      <c r="J27" s="76" t="s">
        <v>342</v>
      </c>
      <c r="K27" s="71">
        <v>0.313</v>
      </c>
      <c r="L27" s="71">
        <v>0.31009999999999999</v>
      </c>
      <c r="M27" s="71">
        <v>0.31009999999999999</v>
      </c>
      <c r="N27" s="71">
        <v>0.31009999999999999</v>
      </c>
      <c r="O27" s="36" t="s">
        <v>171</v>
      </c>
      <c r="P27" s="108">
        <v>-18.600000000000001</v>
      </c>
      <c r="Q27" s="108">
        <v>-18.399999999999999</v>
      </c>
      <c r="R27" s="119">
        <v>-18.7</v>
      </c>
      <c r="S27" s="119">
        <v>-20.8</v>
      </c>
      <c r="T27" s="119">
        <v>-19.899999999999999</v>
      </c>
      <c r="U27" s="37"/>
      <c r="V27" s="38"/>
      <c r="W27" s="38"/>
      <c r="X27" s="38"/>
    </row>
    <row r="28" spans="1:24" outlineLevel="1">
      <c r="A28" s="11">
        <f t="shared" si="1"/>
        <v>20</v>
      </c>
      <c r="B28" s="27" t="s">
        <v>35</v>
      </c>
      <c r="C28" s="27" t="s">
        <v>28</v>
      </c>
      <c r="D28" s="27" t="s">
        <v>57</v>
      </c>
      <c r="E28" s="27" t="s">
        <v>30</v>
      </c>
      <c r="F28" s="27" t="s">
        <v>29</v>
      </c>
      <c r="G28" s="27" t="s">
        <v>30</v>
      </c>
      <c r="H28" s="27" t="s">
        <v>31</v>
      </c>
      <c r="I28" s="27" t="s">
        <v>29</v>
      </c>
      <c r="J28" s="34" t="s">
        <v>58</v>
      </c>
      <c r="K28" s="12"/>
      <c r="L28" s="12"/>
      <c r="M28" s="12"/>
      <c r="N28" s="12"/>
      <c r="O28" s="36"/>
      <c r="P28" s="6">
        <f>P29+P35+P37+P39</f>
        <v>5586.7</v>
      </c>
      <c r="Q28" s="6">
        <f>Q29+Q35+Q37+Q39</f>
        <v>6907</v>
      </c>
      <c r="R28" s="6">
        <f>R29+R35+R37+R39</f>
        <v>18010.2</v>
      </c>
      <c r="S28" s="6">
        <f t="shared" ref="S28:T28" si="8">S29+S35+S37+S39</f>
        <v>15938.9</v>
      </c>
      <c r="T28" s="6">
        <f t="shared" si="8"/>
        <v>15096.2</v>
      </c>
      <c r="U28" s="37"/>
      <c r="V28" s="38"/>
      <c r="W28" s="38"/>
      <c r="X28" s="38"/>
    </row>
    <row r="29" spans="1:24" ht="27" outlineLevel="1">
      <c r="A29" s="11">
        <f t="shared" si="1"/>
        <v>21</v>
      </c>
      <c r="B29" s="27" t="s">
        <v>35</v>
      </c>
      <c r="C29" s="27" t="s">
        <v>28</v>
      </c>
      <c r="D29" s="27" t="s">
        <v>57</v>
      </c>
      <c r="E29" s="27" t="s">
        <v>33</v>
      </c>
      <c r="F29" s="27" t="s">
        <v>29</v>
      </c>
      <c r="G29" s="27" t="s">
        <v>30</v>
      </c>
      <c r="H29" s="27" t="s">
        <v>31</v>
      </c>
      <c r="I29" s="109" t="s">
        <v>36</v>
      </c>
      <c r="J29" s="110" t="s">
        <v>343</v>
      </c>
      <c r="K29" s="12">
        <f>K30+K32</f>
        <v>0</v>
      </c>
      <c r="L29" s="12">
        <v>50</v>
      </c>
      <c r="M29" s="12">
        <v>50</v>
      </c>
      <c r="N29" s="12">
        <v>50</v>
      </c>
      <c r="O29" s="36" t="s">
        <v>155</v>
      </c>
      <c r="P29" s="12">
        <f t="shared" ref="P29:T29" si="9">P30+P32</f>
        <v>0</v>
      </c>
      <c r="Q29" s="12">
        <f t="shared" si="9"/>
        <v>0</v>
      </c>
      <c r="R29" s="12">
        <f t="shared" si="9"/>
        <v>12971.2</v>
      </c>
      <c r="S29" s="12">
        <f t="shared" si="9"/>
        <v>14151.9</v>
      </c>
      <c r="T29" s="12">
        <f t="shared" si="9"/>
        <v>14375.2</v>
      </c>
      <c r="U29" s="37"/>
      <c r="V29" s="38"/>
      <c r="W29" s="38"/>
      <c r="X29" s="38"/>
    </row>
    <row r="30" spans="1:24" ht="38.25" outlineLevel="1">
      <c r="A30" s="11">
        <f t="shared" si="1"/>
        <v>22</v>
      </c>
      <c r="B30" s="27" t="s">
        <v>35</v>
      </c>
      <c r="C30" s="27" t="s">
        <v>28</v>
      </c>
      <c r="D30" s="27" t="s">
        <v>57</v>
      </c>
      <c r="E30" s="27" t="s">
        <v>33</v>
      </c>
      <c r="F30" s="27" t="s">
        <v>38</v>
      </c>
      <c r="G30" s="27" t="s">
        <v>33</v>
      </c>
      <c r="H30" s="27" t="s">
        <v>31</v>
      </c>
      <c r="I30" s="109" t="s">
        <v>36</v>
      </c>
      <c r="J30" s="110" t="s">
        <v>344</v>
      </c>
      <c r="K30" s="12">
        <f>K31</f>
        <v>0</v>
      </c>
      <c r="L30" s="12">
        <v>50</v>
      </c>
      <c r="M30" s="12">
        <v>50</v>
      </c>
      <c r="N30" s="12">
        <v>50</v>
      </c>
      <c r="O30" s="36" t="s">
        <v>155</v>
      </c>
      <c r="P30" s="12">
        <f t="shared" ref="P30:T30" si="10">P31</f>
        <v>0</v>
      </c>
      <c r="Q30" s="12">
        <f t="shared" si="10"/>
        <v>0</v>
      </c>
      <c r="R30" s="12">
        <f t="shared" si="10"/>
        <v>10129.5</v>
      </c>
      <c r="S30" s="12">
        <f t="shared" si="10"/>
        <v>10866.3</v>
      </c>
      <c r="T30" s="12">
        <f t="shared" si="10"/>
        <v>10733.5</v>
      </c>
      <c r="U30" s="37"/>
      <c r="V30" s="38"/>
      <c r="W30" s="38"/>
      <c r="X30" s="38"/>
    </row>
    <row r="31" spans="1:24" ht="38.25" outlineLevel="1">
      <c r="A31" s="11">
        <f t="shared" si="1"/>
        <v>23</v>
      </c>
      <c r="B31" s="27" t="s">
        <v>35</v>
      </c>
      <c r="C31" s="111" t="s">
        <v>28</v>
      </c>
      <c r="D31" s="111" t="s">
        <v>57</v>
      </c>
      <c r="E31" s="111" t="s">
        <v>33</v>
      </c>
      <c r="F31" s="111" t="s">
        <v>345</v>
      </c>
      <c r="G31" s="111" t="s">
        <v>33</v>
      </c>
      <c r="H31" s="111" t="s">
        <v>31</v>
      </c>
      <c r="I31" s="112" t="s">
        <v>36</v>
      </c>
      <c r="J31" s="110" t="s">
        <v>344</v>
      </c>
      <c r="K31" s="12">
        <v>0</v>
      </c>
      <c r="L31" s="12">
        <v>50</v>
      </c>
      <c r="M31" s="12">
        <v>50</v>
      </c>
      <c r="N31" s="12">
        <v>50</v>
      </c>
      <c r="O31" s="36" t="s">
        <v>155</v>
      </c>
      <c r="P31" s="6"/>
      <c r="Q31" s="6"/>
      <c r="R31" s="6">
        <v>10129.5</v>
      </c>
      <c r="S31" s="6">
        <v>10866.3</v>
      </c>
      <c r="T31" s="6">
        <v>10733.5</v>
      </c>
      <c r="U31" s="37"/>
      <c r="V31" s="38"/>
      <c r="W31" s="38"/>
      <c r="X31" s="38"/>
    </row>
    <row r="32" spans="1:24" ht="38.25" outlineLevel="1">
      <c r="A32" s="11">
        <f t="shared" si="1"/>
        <v>24</v>
      </c>
      <c r="B32" s="27" t="s">
        <v>35</v>
      </c>
      <c r="C32" s="27" t="s">
        <v>28</v>
      </c>
      <c r="D32" s="27" t="s">
        <v>57</v>
      </c>
      <c r="E32" s="27" t="s">
        <v>33</v>
      </c>
      <c r="F32" s="27" t="s">
        <v>44</v>
      </c>
      <c r="G32" s="27" t="s">
        <v>33</v>
      </c>
      <c r="H32" s="27" t="s">
        <v>31</v>
      </c>
      <c r="I32" s="109" t="s">
        <v>36</v>
      </c>
      <c r="J32" s="110" t="s">
        <v>346</v>
      </c>
      <c r="K32" s="12">
        <f>K33</f>
        <v>0</v>
      </c>
      <c r="L32" s="12">
        <v>50</v>
      </c>
      <c r="M32" s="12">
        <v>50</v>
      </c>
      <c r="N32" s="12">
        <v>50</v>
      </c>
      <c r="O32" s="36" t="s">
        <v>155</v>
      </c>
      <c r="P32" s="12">
        <f t="shared" ref="P32:T32" si="11">P33</f>
        <v>0</v>
      </c>
      <c r="Q32" s="12">
        <f t="shared" si="11"/>
        <v>0</v>
      </c>
      <c r="R32" s="12">
        <f t="shared" si="11"/>
        <v>2841.7</v>
      </c>
      <c r="S32" s="12">
        <f t="shared" si="11"/>
        <v>3285.6</v>
      </c>
      <c r="T32" s="12">
        <f t="shared" si="11"/>
        <v>3641.7</v>
      </c>
      <c r="U32" s="37"/>
      <c r="V32" s="38"/>
      <c r="W32" s="38"/>
      <c r="X32" s="38"/>
    </row>
    <row r="33" spans="1:24" ht="63.75" outlineLevel="1">
      <c r="A33" s="11">
        <f t="shared" si="1"/>
        <v>25</v>
      </c>
      <c r="B33" s="27" t="s">
        <v>35</v>
      </c>
      <c r="C33" s="111" t="s">
        <v>28</v>
      </c>
      <c r="D33" s="111" t="s">
        <v>57</v>
      </c>
      <c r="E33" s="111" t="s">
        <v>33</v>
      </c>
      <c r="F33" s="111" t="s">
        <v>347</v>
      </c>
      <c r="G33" s="111" t="s">
        <v>41</v>
      </c>
      <c r="H33" s="111" t="s">
        <v>348</v>
      </c>
      <c r="I33" s="112" t="s">
        <v>36</v>
      </c>
      <c r="J33" s="110" t="s">
        <v>349</v>
      </c>
      <c r="K33" s="12">
        <v>0</v>
      </c>
      <c r="L33" s="12">
        <v>50</v>
      </c>
      <c r="M33" s="12">
        <v>50</v>
      </c>
      <c r="N33" s="12">
        <v>50</v>
      </c>
      <c r="O33" s="36" t="s">
        <v>155</v>
      </c>
      <c r="P33" s="6"/>
      <c r="Q33" s="6"/>
      <c r="R33" s="6">
        <v>2841.7</v>
      </c>
      <c r="S33" s="6">
        <v>3285.6</v>
      </c>
      <c r="T33" s="6">
        <v>3641.7</v>
      </c>
      <c r="U33" s="37"/>
      <c r="V33" s="38"/>
      <c r="W33" s="38"/>
      <c r="X33" s="38"/>
    </row>
    <row r="34" spans="1:24" ht="27" outlineLevel="1">
      <c r="A34" s="11">
        <f t="shared" si="1"/>
        <v>26</v>
      </c>
      <c r="B34" s="27" t="s">
        <v>35</v>
      </c>
      <c r="C34" s="27" t="s">
        <v>28</v>
      </c>
      <c r="D34" s="27" t="s">
        <v>57</v>
      </c>
      <c r="E34" s="27" t="s">
        <v>41</v>
      </c>
      <c r="F34" s="27" t="s">
        <v>29</v>
      </c>
      <c r="G34" s="27" t="s">
        <v>41</v>
      </c>
      <c r="H34" s="27" t="s">
        <v>31</v>
      </c>
      <c r="I34" s="27" t="s">
        <v>36</v>
      </c>
      <c r="J34" s="34" t="s">
        <v>59</v>
      </c>
      <c r="K34" s="12">
        <v>100</v>
      </c>
      <c r="L34" s="12">
        <v>100</v>
      </c>
      <c r="M34" s="12">
        <v>100</v>
      </c>
      <c r="N34" s="12">
        <v>100</v>
      </c>
      <c r="O34" s="36" t="s">
        <v>155</v>
      </c>
      <c r="P34" s="6">
        <f>P35+P36</f>
        <v>4748.2</v>
      </c>
      <c r="Q34" s="6">
        <f t="shared" ref="Q34:T34" si="12">Q35+Q36</f>
        <v>5800</v>
      </c>
      <c r="R34" s="6">
        <f t="shared" si="12"/>
        <v>4415</v>
      </c>
      <c r="S34" s="6">
        <f t="shared" si="12"/>
        <v>1100</v>
      </c>
      <c r="T34" s="6">
        <f t="shared" si="12"/>
        <v>0</v>
      </c>
      <c r="U34" s="37"/>
      <c r="V34" s="38"/>
      <c r="W34" s="38"/>
      <c r="X34" s="38"/>
    </row>
    <row r="35" spans="1:24" ht="27" outlineLevel="2">
      <c r="A35" s="11">
        <f t="shared" si="1"/>
        <v>27</v>
      </c>
      <c r="B35" s="27" t="s">
        <v>35</v>
      </c>
      <c r="C35" s="27" t="s">
        <v>28</v>
      </c>
      <c r="D35" s="27" t="s">
        <v>57</v>
      </c>
      <c r="E35" s="27" t="s">
        <v>41</v>
      </c>
      <c r="F35" s="27" t="s">
        <v>38</v>
      </c>
      <c r="G35" s="27" t="s">
        <v>41</v>
      </c>
      <c r="H35" s="27" t="s">
        <v>31</v>
      </c>
      <c r="I35" s="27" t="s">
        <v>36</v>
      </c>
      <c r="J35" s="34" t="s">
        <v>59</v>
      </c>
      <c r="K35" s="12">
        <v>100</v>
      </c>
      <c r="L35" s="12">
        <v>100</v>
      </c>
      <c r="M35" s="12">
        <v>100</v>
      </c>
      <c r="N35" s="12">
        <v>100</v>
      </c>
      <c r="O35" s="36" t="s">
        <v>155</v>
      </c>
      <c r="P35" s="6">
        <v>4747.8999999999996</v>
      </c>
      <c r="Q35" s="6">
        <v>5800</v>
      </c>
      <c r="R35" s="6">
        <v>4415</v>
      </c>
      <c r="S35" s="6">
        <v>1100</v>
      </c>
      <c r="T35" s="6">
        <v>0</v>
      </c>
      <c r="U35" s="37"/>
      <c r="V35" s="38"/>
      <c r="W35" s="38"/>
      <c r="X35" s="38"/>
    </row>
    <row r="36" spans="1:24" ht="40.5" outlineLevel="2">
      <c r="A36" s="11">
        <f t="shared" si="1"/>
        <v>28</v>
      </c>
      <c r="B36" s="27" t="s">
        <v>35</v>
      </c>
      <c r="C36" s="27" t="s">
        <v>28</v>
      </c>
      <c r="D36" s="27" t="s">
        <v>57</v>
      </c>
      <c r="E36" s="27" t="s">
        <v>41</v>
      </c>
      <c r="F36" s="27" t="s">
        <v>44</v>
      </c>
      <c r="G36" s="27" t="s">
        <v>41</v>
      </c>
      <c r="H36" s="27" t="s">
        <v>31</v>
      </c>
      <c r="I36" s="27" t="s">
        <v>36</v>
      </c>
      <c r="J36" s="34" t="s">
        <v>176</v>
      </c>
      <c r="K36" s="12">
        <v>100</v>
      </c>
      <c r="L36" s="12">
        <v>100</v>
      </c>
      <c r="M36" s="12">
        <v>100</v>
      </c>
      <c r="N36" s="12">
        <v>100</v>
      </c>
      <c r="O36" s="36" t="s">
        <v>155</v>
      </c>
      <c r="P36" s="6">
        <v>0.3</v>
      </c>
      <c r="Q36" s="6"/>
      <c r="R36" s="6"/>
      <c r="S36" s="6"/>
      <c r="T36" s="6"/>
      <c r="U36" s="37"/>
      <c r="V36" s="38"/>
      <c r="W36" s="38"/>
      <c r="X36" s="38"/>
    </row>
    <row r="37" spans="1:24" ht="27" outlineLevel="2">
      <c r="A37" s="11">
        <f t="shared" si="1"/>
        <v>29</v>
      </c>
      <c r="B37" s="27" t="s">
        <v>35</v>
      </c>
      <c r="C37" s="27" t="s">
        <v>28</v>
      </c>
      <c r="D37" s="27" t="s">
        <v>57</v>
      </c>
      <c r="E37" s="27" t="s">
        <v>50</v>
      </c>
      <c r="F37" s="27" t="s">
        <v>29</v>
      </c>
      <c r="G37" s="27" t="s">
        <v>33</v>
      </c>
      <c r="H37" s="27" t="s">
        <v>31</v>
      </c>
      <c r="I37" s="27" t="s">
        <v>36</v>
      </c>
      <c r="J37" s="34" t="s">
        <v>60</v>
      </c>
      <c r="K37" s="12">
        <v>100</v>
      </c>
      <c r="L37" s="12">
        <v>100</v>
      </c>
      <c r="M37" s="12">
        <v>100</v>
      </c>
      <c r="N37" s="12">
        <v>100</v>
      </c>
      <c r="O37" s="36" t="s">
        <v>155</v>
      </c>
      <c r="P37" s="6">
        <f>P38</f>
        <v>832</v>
      </c>
      <c r="Q37" s="6">
        <f t="shared" ref="Q37:T37" si="13">Q38</f>
        <v>1097</v>
      </c>
      <c r="R37" s="6">
        <f t="shared" si="13"/>
        <v>614</v>
      </c>
      <c r="S37" s="6">
        <f t="shared" si="13"/>
        <v>676</v>
      </c>
      <c r="T37" s="6">
        <f t="shared" si="13"/>
        <v>709</v>
      </c>
      <c r="U37" s="37"/>
      <c r="V37" s="38"/>
      <c r="W37" s="38"/>
      <c r="X37" s="38"/>
    </row>
    <row r="38" spans="1:24" ht="27" outlineLevel="2">
      <c r="A38" s="11">
        <f t="shared" si="1"/>
        <v>30</v>
      </c>
      <c r="B38" s="27" t="s">
        <v>35</v>
      </c>
      <c r="C38" s="27" t="s">
        <v>28</v>
      </c>
      <c r="D38" s="27" t="s">
        <v>57</v>
      </c>
      <c r="E38" s="27" t="s">
        <v>50</v>
      </c>
      <c r="F38" s="27" t="s">
        <v>38</v>
      </c>
      <c r="G38" s="27" t="s">
        <v>33</v>
      </c>
      <c r="H38" s="27" t="s">
        <v>31</v>
      </c>
      <c r="I38" s="27" t="s">
        <v>36</v>
      </c>
      <c r="J38" s="34" t="s">
        <v>60</v>
      </c>
      <c r="K38" s="12">
        <v>100</v>
      </c>
      <c r="L38" s="12">
        <v>100</v>
      </c>
      <c r="M38" s="12">
        <v>100</v>
      </c>
      <c r="N38" s="12">
        <v>100</v>
      </c>
      <c r="O38" s="36" t="s">
        <v>155</v>
      </c>
      <c r="P38" s="6">
        <v>832</v>
      </c>
      <c r="Q38" s="6">
        <v>1097</v>
      </c>
      <c r="R38" s="6">
        <v>614</v>
      </c>
      <c r="S38" s="6">
        <v>676</v>
      </c>
      <c r="T38" s="6">
        <v>709</v>
      </c>
      <c r="U38" s="37"/>
      <c r="V38" s="38"/>
      <c r="W38" s="38"/>
      <c r="X38" s="38"/>
    </row>
    <row r="39" spans="1:24" ht="27" outlineLevel="2">
      <c r="A39" s="11">
        <f t="shared" si="1"/>
        <v>31</v>
      </c>
      <c r="B39" s="27" t="s">
        <v>35</v>
      </c>
      <c r="C39" s="27" t="s">
        <v>28</v>
      </c>
      <c r="D39" s="27" t="s">
        <v>57</v>
      </c>
      <c r="E39" s="27" t="s">
        <v>61</v>
      </c>
      <c r="F39" s="27" t="s">
        <v>29</v>
      </c>
      <c r="G39" s="27" t="s">
        <v>41</v>
      </c>
      <c r="H39" s="27" t="s">
        <v>31</v>
      </c>
      <c r="I39" s="27" t="s">
        <v>36</v>
      </c>
      <c r="J39" s="34" t="s">
        <v>62</v>
      </c>
      <c r="K39" s="12">
        <v>100</v>
      </c>
      <c r="L39" s="12">
        <v>100</v>
      </c>
      <c r="M39" s="12">
        <v>100</v>
      </c>
      <c r="N39" s="12">
        <v>100</v>
      </c>
      <c r="O39" s="36" t="s">
        <v>155</v>
      </c>
      <c r="P39" s="6">
        <f>P40</f>
        <v>6.8</v>
      </c>
      <c r="Q39" s="6">
        <f>Q40</f>
        <v>10</v>
      </c>
      <c r="R39" s="6">
        <f>R40</f>
        <v>10</v>
      </c>
      <c r="S39" s="6">
        <f>S40</f>
        <v>11</v>
      </c>
      <c r="T39" s="6">
        <f>T40</f>
        <v>12</v>
      </c>
      <c r="U39" s="37"/>
      <c r="V39" s="38"/>
      <c r="W39" s="38"/>
      <c r="X39" s="38"/>
    </row>
    <row r="40" spans="1:24" ht="52.5" customHeight="1" outlineLevel="2">
      <c r="A40" s="11">
        <f t="shared" si="1"/>
        <v>32</v>
      </c>
      <c r="B40" s="27" t="s">
        <v>35</v>
      </c>
      <c r="C40" s="27" t="s">
        <v>28</v>
      </c>
      <c r="D40" s="27" t="s">
        <v>57</v>
      </c>
      <c r="E40" s="27" t="s">
        <v>61</v>
      </c>
      <c r="F40" s="27" t="s">
        <v>44</v>
      </c>
      <c r="G40" s="27" t="s">
        <v>41</v>
      </c>
      <c r="H40" s="27" t="s">
        <v>31</v>
      </c>
      <c r="I40" s="27" t="s">
        <v>36</v>
      </c>
      <c r="J40" s="40" t="s">
        <v>177</v>
      </c>
      <c r="K40" s="12">
        <v>100</v>
      </c>
      <c r="L40" s="12">
        <v>100</v>
      </c>
      <c r="M40" s="12">
        <v>100</v>
      </c>
      <c r="N40" s="12">
        <v>100</v>
      </c>
      <c r="O40" s="36" t="s">
        <v>155</v>
      </c>
      <c r="P40" s="6">
        <v>6.8</v>
      </c>
      <c r="Q40" s="6">
        <v>10</v>
      </c>
      <c r="R40" s="6">
        <v>10</v>
      </c>
      <c r="S40" s="6">
        <v>11</v>
      </c>
      <c r="T40" s="6">
        <v>12</v>
      </c>
      <c r="U40" s="37"/>
      <c r="V40" s="38"/>
      <c r="W40" s="38"/>
      <c r="X40" s="38"/>
    </row>
    <row r="41" spans="1:24" outlineLevel="1">
      <c r="A41" s="11">
        <f t="shared" si="1"/>
        <v>33</v>
      </c>
      <c r="B41" s="27" t="s">
        <v>29</v>
      </c>
      <c r="C41" s="27" t="s">
        <v>28</v>
      </c>
      <c r="D41" s="27" t="s">
        <v>63</v>
      </c>
      <c r="E41" s="27" t="s">
        <v>30</v>
      </c>
      <c r="F41" s="27" t="s">
        <v>29</v>
      </c>
      <c r="G41" s="27" t="s">
        <v>30</v>
      </c>
      <c r="H41" s="27" t="s">
        <v>31</v>
      </c>
      <c r="I41" s="27" t="s">
        <v>29</v>
      </c>
      <c r="J41" s="34" t="s">
        <v>64</v>
      </c>
      <c r="K41" s="12"/>
      <c r="L41" s="12"/>
      <c r="M41" s="12"/>
      <c r="N41" s="12"/>
      <c r="O41" s="36"/>
      <c r="P41" s="6">
        <f t="shared" ref="P41:T42" si="14">P42</f>
        <v>2174.4</v>
      </c>
      <c r="Q41" s="6">
        <f t="shared" si="14"/>
        <v>2300</v>
      </c>
      <c r="R41" s="6">
        <f t="shared" si="14"/>
        <v>2800</v>
      </c>
      <c r="S41" s="6">
        <f t="shared" si="14"/>
        <v>2830</v>
      </c>
      <c r="T41" s="6">
        <f t="shared" si="14"/>
        <v>2870</v>
      </c>
      <c r="U41" s="37"/>
      <c r="V41" s="38"/>
      <c r="W41" s="38"/>
      <c r="X41" s="38"/>
    </row>
    <row r="42" spans="1:24" ht="40.5" outlineLevel="1">
      <c r="A42" s="11">
        <f t="shared" si="1"/>
        <v>34</v>
      </c>
      <c r="B42" s="27" t="s">
        <v>35</v>
      </c>
      <c r="C42" s="27" t="s">
        <v>28</v>
      </c>
      <c r="D42" s="27" t="s">
        <v>63</v>
      </c>
      <c r="E42" s="27" t="s">
        <v>50</v>
      </c>
      <c r="F42" s="27" t="s">
        <v>29</v>
      </c>
      <c r="G42" s="27" t="s">
        <v>33</v>
      </c>
      <c r="H42" s="27" t="s">
        <v>31</v>
      </c>
      <c r="I42" s="27" t="s">
        <v>36</v>
      </c>
      <c r="J42" s="34" t="s">
        <v>65</v>
      </c>
      <c r="K42" s="12">
        <v>100</v>
      </c>
      <c r="L42" s="12">
        <v>100</v>
      </c>
      <c r="M42" s="12">
        <v>100</v>
      </c>
      <c r="N42" s="12">
        <v>100</v>
      </c>
      <c r="O42" s="36" t="s">
        <v>155</v>
      </c>
      <c r="P42" s="6">
        <f t="shared" si="14"/>
        <v>2174.4</v>
      </c>
      <c r="Q42" s="6">
        <f t="shared" si="14"/>
        <v>2300</v>
      </c>
      <c r="R42" s="6">
        <f t="shared" si="14"/>
        <v>2800</v>
      </c>
      <c r="S42" s="6">
        <f t="shared" si="14"/>
        <v>2830</v>
      </c>
      <c r="T42" s="6">
        <f t="shared" si="14"/>
        <v>2870</v>
      </c>
      <c r="U42" s="37"/>
      <c r="V42" s="38"/>
      <c r="W42" s="38"/>
      <c r="X42" s="38"/>
    </row>
    <row r="43" spans="1:24" ht="54" outlineLevel="1">
      <c r="A43" s="11">
        <f t="shared" si="1"/>
        <v>35</v>
      </c>
      <c r="B43" s="27" t="s">
        <v>35</v>
      </c>
      <c r="C43" s="27" t="s">
        <v>28</v>
      </c>
      <c r="D43" s="27" t="s">
        <v>63</v>
      </c>
      <c r="E43" s="27" t="s">
        <v>50</v>
      </c>
      <c r="F43" s="27" t="s">
        <v>38</v>
      </c>
      <c r="G43" s="27" t="s">
        <v>33</v>
      </c>
      <c r="H43" s="27" t="s">
        <v>31</v>
      </c>
      <c r="I43" s="27" t="s">
        <v>36</v>
      </c>
      <c r="J43" s="34" t="s">
        <v>66</v>
      </c>
      <c r="K43" s="12">
        <v>100</v>
      </c>
      <c r="L43" s="12">
        <v>100</v>
      </c>
      <c r="M43" s="12">
        <v>100</v>
      </c>
      <c r="N43" s="12">
        <v>100</v>
      </c>
      <c r="O43" s="36" t="s">
        <v>155</v>
      </c>
      <c r="P43" s="6">
        <v>2174.4</v>
      </c>
      <c r="Q43" s="6">
        <v>2300</v>
      </c>
      <c r="R43" s="6">
        <v>2800</v>
      </c>
      <c r="S43" s="6">
        <v>2830</v>
      </c>
      <c r="T43" s="6">
        <v>2870</v>
      </c>
      <c r="U43" s="37"/>
      <c r="V43" s="38"/>
      <c r="W43" s="38"/>
      <c r="X43" s="38"/>
    </row>
    <row r="44" spans="1:24" ht="40.5" hidden="1" outlineLevel="1">
      <c r="A44" s="11">
        <f t="shared" si="1"/>
        <v>36</v>
      </c>
      <c r="B44" s="27" t="s">
        <v>35</v>
      </c>
      <c r="C44" s="27" t="s">
        <v>28</v>
      </c>
      <c r="D44" s="27" t="s">
        <v>9</v>
      </c>
      <c r="E44" s="27" t="s">
        <v>30</v>
      </c>
      <c r="F44" s="27" t="s">
        <v>29</v>
      </c>
      <c r="G44" s="27" t="s">
        <v>30</v>
      </c>
      <c r="H44" s="27" t="s">
        <v>31</v>
      </c>
      <c r="I44" s="27" t="s">
        <v>29</v>
      </c>
      <c r="J44" s="41" t="s">
        <v>10</v>
      </c>
      <c r="K44" s="12"/>
      <c r="L44" s="12"/>
      <c r="M44" s="12"/>
      <c r="N44" s="12"/>
      <c r="O44" s="36"/>
      <c r="P44" s="6">
        <f>P45</f>
        <v>0</v>
      </c>
      <c r="Q44" s="6">
        <f t="shared" ref="Q44:T46" si="15">Q45</f>
        <v>0</v>
      </c>
      <c r="R44" s="6">
        <f t="shared" si="15"/>
        <v>0</v>
      </c>
      <c r="S44" s="6">
        <f t="shared" si="15"/>
        <v>0</v>
      </c>
      <c r="T44" s="6">
        <f t="shared" si="15"/>
        <v>0</v>
      </c>
      <c r="U44" s="37"/>
      <c r="V44" s="38"/>
      <c r="W44" s="38"/>
      <c r="X44" s="38"/>
    </row>
    <row r="45" spans="1:24" ht="27" hidden="1" outlineLevel="1">
      <c r="A45" s="11">
        <f t="shared" si="1"/>
        <v>37</v>
      </c>
      <c r="B45" s="27" t="s">
        <v>35</v>
      </c>
      <c r="C45" s="27" t="s">
        <v>28</v>
      </c>
      <c r="D45" s="27" t="s">
        <v>9</v>
      </c>
      <c r="E45" s="27" t="s">
        <v>77</v>
      </c>
      <c r="F45" s="27" t="s">
        <v>29</v>
      </c>
      <c r="G45" s="27" t="s">
        <v>30</v>
      </c>
      <c r="H45" s="27" t="s">
        <v>31</v>
      </c>
      <c r="I45" s="27" t="s">
        <v>36</v>
      </c>
      <c r="J45" s="70" t="s">
        <v>178</v>
      </c>
      <c r="K45" s="12">
        <v>100</v>
      </c>
      <c r="L45" s="12">
        <v>100</v>
      </c>
      <c r="M45" s="12">
        <v>100</v>
      </c>
      <c r="N45" s="12">
        <v>100</v>
      </c>
      <c r="O45" s="36" t="s">
        <v>155</v>
      </c>
      <c r="P45" s="6">
        <f>P46</f>
        <v>0</v>
      </c>
      <c r="Q45" s="6">
        <f t="shared" si="15"/>
        <v>0</v>
      </c>
      <c r="R45" s="6">
        <f t="shared" si="15"/>
        <v>0</v>
      </c>
      <c r="S45" s="6">
        <f t="shared" si="15"/>
        <v>0</v>
      </c>
      <c r="T45" s="6">
        <f t="shared" si="15"/>
        <v>0</v>
      </c>
      <c r="U45" s="37"/>
      <c r="V45" s="38"/>
      <c r="W45" s="38"/>
      <c r="X45" s="38"/>
    </row>
    <row r="46" spans="1:24" ht="27" hidden="1" outlineLevel="1">
      <c r="A46" s="11">
        <f t="shared" si="1"/>
        <v>38</v>
      </c>
      <c r="B46" s="27" t="s">
        <v>35</v>
      </c>
      <c r="C46" s="27" t="s">
        <v>28</v>
      </c>
      <c r="D46" s="27" t="s">
        <v>9</v>
      </c>
      <c r="E46" s="27" t="s">
        <v>77</v>
      </c>
      <c r="F46" s="27" t="s">
        <v>104</v>
      </c>
      <c r="G46" s="27" t="s">
        <v>30</v>
      </c>
      <c r="H46" s="27" t="s">
        <v>31</v>
      </c>
      <c r="I46" s="27" t="s">
        <v>36</v>
      </c>
      <c r="J46" s="41" t="s">
        <v>11</v>
      </c>
      <c r="K46" s="12">
        <v>100</v>
      </c>
      <c r="L46" s="12">
        <v>100</v>
      </c>
      <c r="M46" s="12">
        <v>100</v>
      </c>
      <c r="N46" s="12">
        <v>100</v>
      </c>
      <c r="O46" s="36" t="s">
        <v>155</v>
      </c>
      <c r="P46" s="6">
        <f>P47</f>
        <v>0</v>
      </c>
      <c r="Q46" s="6">
        <f t="shared" si="15"/>
        <v>0</v>
      </c>
      <c r="R46" s="6">
        <f t="shared" si="15"/>
        <v>0</v>
      </c>
      <c r="S46" s="6">
        <f t="shared" si="15"/>
        <v>0</v>
      </c>
      <c r="T46" s="6">
        <f t="shared" si="15"/>
        <v>0</v>
      </c>
      <c r="U46" s="37"/>
      <c r="V46" s="38"/>
      <c r="W46" s="38"/>
      <c r="X46" s="38"/>
    </row>
    <row r="47" spans="1:24" ht="27" hidden="1" outlineLevel="1">
      <c r="A47" s="11">
        <f t="shared" si="1"/>
        <v>39</v>
      </c>
      <c r="B47" s="27" t="s">
        <v>35</v>
      </c>
      <c r="C47" s="27" t="s">
        <v>28</v>
      </c>
      <c r="D47" s="27" t="s">
        <v>9</v>
      </c>
      <c r="E47" s="27" t="s">
        <v>77</v>
      </c>
      <c r="F47" s="27" t="s">
        <v>107</v>
      </c>
      <c r="G47" s="27" t="s">
        <v>57</v>
      </c>
      <c r="H47" s="27" t="s">
        <v>31</v>
      </c>
      <c r="I47" s="27" t="s">
        <v>36</v>
      </c>
      <c r="J47" s="42" t="s">
        <v>12</v>
      </c>
      <c r="K47" s="12">
        <v>100</v>
      </c>
      <c r="L47" s="12">
        <v>100</v>
      </c>
      <c r="M47" s="12">
        <v>100</v>
      </c>
      <c r="N47" s="12">
        <v>100</v>
      </c>
      <c r="O47" s="36" t="s">
        <v>155</v>
      </c>
      <c r="P47" s="6"/>
      <c r="Q47" s="6"/>
      <c r="R47" s="6"/>
      <c r="S47" s="6"/>
      <c r="T47" s="6"/>
      <c r="U47" s="37"/>
      <c r="V47" s="38"/>
      <c r="W47" s="38"/>
      <c r="X47" s="38"/>
    </row>
    <row r="48" spans="1:24" ht="54" outlineLevel="1">
      <c r="A48" s="11">
        <v>27</v>
      </c>
      <c r="B48" s="27" t="s">
        <v>29</v>
      </c>
      <c r="C48" s="27" t="s">
        <v>28</v>
      </c>
      <c r="D48" s="27" t="s">
        <v>67</v>
      </c>
      <c r="E48" s="27" t="s">
        <v>30</v>
      </c>
      <c r="F48" s="27" t="s">
        <v>29</v>
      </c>
      <c r="G48" s="27" t="s">
        <v>30</v>
      </c>
      <c r="H48" s="27" t="s">
        <v>31</v>
      </c>
      <c r="I48" s="27" t="s">
        <v>29</v>
      </c>
      <c r="J48" s="34" t="s">
        <v>68</v>
      </c>
      <c r="K48" s="12"/>
      <c r="L48" s="12"/>
      <c r="M48" s="12"/>
      <c r="N48" s="12"/>
      <c r="O48" s="106"/>
      <c r="P48" s="6">
        <f>P49+P52+P58</f>
        <v>9126.5</v>
      </c>
      <c r="Q48" s="6">
        <f t="shared" ref="Q48:T48" si="16">Q49+Q52+Q58</f>
        <v>11818</v>
      </c>
      <c r="R48" s="6">
        <f t="shared" si="16"/>
        <v>11660</v>
      </c>
      <c r="S48" s="6">
        <f t="shared" si="16"/>
        <v>11560</v>
      </c>
      <c r="T48" s="6">
        <f t="shared" si="16"/>
        <v>11570</v>
      </c>
      <c r="U48" s="37"/>
      <c r="V48" s="38"/>
      <c r="W48" s="38"/>
      <c r="X48" s="38"/>
    </row>
    <row r="49" spans="1:24" ht="108" outlineLevel="4">
      <c r="A49" s="11">
        <f t="shared" si="1"/>
        <v>28</v>
      </c>
      <c r="B49" s="27" t="s">
        <v>73</v>
      </c>
      <c r="C49" s="27" t="s">
        <v>28</v>
      </c>
      <c r="D49" s="27" t="s">
        <v>67</v>
      </c>
      <c r="E49" s="27" t="s">
        <v>57</v>
      </c>
      <c r="F49" s="27" t="s">
        <v>29</v>
      </c>
      <c r="G49" s="27" t="s">
        <v>30</v>
      </c>
      <c r="H49" s="27" t="s">
        <v>31</v>
      </c>
      <c r="I49" s="27" t="s">
        <v>69</v>
      </c>
      <c r="J49" s="34" t="s">
        <v>70</v>
      </c>
      <c r="K49" s="12">
        <v>100</v>
      </c>
      <c r="L49" s="12">
        <v>100</v>
      </c>
      <c r="M49" s="12">
        <v>100</v>
      </c>
      <c r="N49" s="12">
        <v>100</v>
      </c>
      <c r="O49" s="106" t="s">
        <v>163</v>
      </c>
      <c r="P49" s="6">
        <f>P50+P54+P56</f>
        <v>8292.6</v>
      </c>
      <c r="Q49" s="6">
        <f t="shared" ref="Q49:T49" si="17">Q50+Q54+Q56</f>
        <v>10700</v>
      </c>
      <c r="R49" s="6">
        <f t="shared" si="17"/>
        <v>10424</v>
      </c>
      <c r="S49" s="6">
        <f t="shared" si="17"/>
        <v>10264</v>
      </c>
      <c r="T49" s="6">
        <f t="shared" si="17"/>
        <v>10264</v>
      </c>
      <c r="U49" s="37"/>
      <c r="V49" s="38"/>
      <c r="W49" s="38"/>
      <c r="X49" s="38"/>
    </row>
    <row r="50" spans="1:24" ht="81" outlineLevel="4">
      <c r="A50" s="11">
        <f t="shared" si="1"/>
        <v>29</v>
      </c>
      <c r="B50" s="27" t="s">
        <v>73</v>
      </c>
      <c r="C50" s="27" t="s">
        <v>28</v>
      </c>
      <c r="D50" s="27" t="s">
        <v>67</v>
      </c>
      <c r="E50" s="27" t="s">
        <v>57</v>
      </c>
      <c r="F50" s="27" t="s">
        <v>38</v>
      </c>
      <c r="G50" s="27" t="s">
        <v>30</v>
      </c>
      <c r="H50" s="27" t="s">
        <v>31</v>
      </c>
      <c r="I50" s="27" t="s">
        <v>69</v>
      </c>
      <c r="J50" s="34" t="s">
        <v>71</v>
      </c>
      <c r="K50" s="12">
        <v>100</v>
      </c>
      <c r="L50" s="12">
        <v>100</v>
      </c>
      <c r="M50" s="12">
        <v>100</v>
      </c>
      <c r="N50" s="12">
        <v>100</v>
      </c>
      <c r="O50" s="106" t="s">
        <v>163</v>
      </c>
      <c r="P50" s="6">
        <f>P51</f>
        <v>2150.4</v>
      </c>
      <c r="Q50" s="6">
        <f>Q51</f>
        <v>2200</v>
      </c>
      <c r="R50" s="6">
        <f>R51</f>
        <v>2414</v>
      </c>
      <c r="S50" s="6">
        <f>S51</f>
        <v>2264</v>
      </c>
      <c r="T50" s="6">
        <f>T51</f>
        <v>2264</v>
      </c>
      <c r="U50" s="37"/>
      <c r="V50" s="38"/>
      <c r="W50" s="38"/>
      <c r="X50" s="38"/>
    </row>
    <row r="51" spans="1:24" ht="102" outlineLevel="4">
      <c r="A51" s="11">
        <f t="shared" si="1"/>
        <v>30</v>
      </c>
      <c r="B51" s="27" t="s">
        <v>73</v>
      </c>
      <c r="C51" s="27" t="s">
        <v>28</v>
      </c>
      <c r="D51" s="27" t="s">
        <v>67</v>
      </c>
      <c r="E51" s="27" t="s">
        <v>57</v>
      </c>
      <c r="F51" s="27" t="s">
        <v>72</v>
      </c>
      <c r="G51" s="27" t="s">
        <v>57</v>
      </c>
      <c r="H51" s="27" t="s">
        <v>31</v>
      </c>
      <c r="I51" s="27" t="s">
        <v>69</v>
      </c>
      <c r="J51" s="70" t="s">
        <v>179</v>
      </c>
      <c r="K51" s="12">
        <v>100</v>
      </c>
      <c r="L51" s="12">
        <v>100</v>
      </c>
      <c r="M51" s="12">
        <v>100</v>
      </c>
      <c r="N51" s="12">
        <v>100</v>
      </c>
      <c r="O51" s="106" t="s">
        <v>163</v>
      </c>
      <c r="P51" s="6">
        <v>2150.4</v>
      </c>
      <c r="Q51" s="6">
        <v>2200</v>
      </c>
      <c r="R51" s="6">
        <v>2414</v>
      </c>
      <c r="S51" s="6">
        <v>2264</v>
      </c>
      <c r="T51" s="6">
        <v>2264</v>
      </c>
      <c r="U51" s="37"/>
      <c r="V51" s="38"/>
      <c r="W51" s="38"/>
      <c r="X51" s="38"/>
    </row>
    <row r="52" spans="1:24" ht="120" outlineLevel="4">
      <c r="A52" s="11">
        <f t="shared" si="1"/>
        <v>31</v>
      </c>
      <c r="B52" s="27" t="s">
        <v>73</v>
      </c>
      <c r="C52" s="27" t="s">
        <v>28</v>
      </c>
      <c r="D52" s="27" t="s">
        <v>67</v>
      </c>
      <c r="E52" s="27" t="s">
        <v>57</v>
      </c>
      <c r="F52" s="27" t="s">
        <v>44</v>
      </c>
      <c r="G52" s="27" t="s">
        <v>30</v>
      </c>
      <c r="H52" s="27" t="s">
        <v>31</v>
      </c>
      <c r="I52" s="27" t="s">
        <v>69</v>
      </c>
      <c r="J52" s="43" t="s">
        <v>0</v>
      </c>
      <c r="K52" s="12">
        <v>100</v>
      </c>
      <c r="L52" s="12">
        <v>100</v>
      </c>
      <c r="M52" s="12">
        <v>100</v>
      </c>
      <c r="N52" s="12">
        <v>100</v>
      </c>
      <c r="O52" s="106" t="s">
        <v>163</v>
      </c>
      <c r="P52" s="6">
        <f>P53</f>
        <v>833.9</v>
      </c>
      <c r="Q52" s="6">
        <f>Q53</f>
        <v>818</v>
      </c>
      <c r="R52" s="6">
        <f>R53</f>
        <v>986</v>
      </c>
      <c r="S52" s="6">
        <f>S53</f>
        <v>986</v>
      </c>
      <c r="T52" s="6">
        <f>T53</f>
        <v>986</v>
      </c>
      <c r="U52" s="37"/>
      <c r="V52" s="38"/>
      <c r="W52" s="38"/>
      <c r="X52" s="38"/>
    </row>
    <row r="53" spans="1:24" ht="105" outlineLevel="4">
      <c r="A53" s="11">
        <f t="shared" si="1"/>
        <v>32</v>
      </c>
      <c r="B53" s="27" t="s">
        <v>73</v>
      </c>
      <c r="C53" s="27" t="s">
        <v>28</v>
      </c>
      <c r="D53" s="27" t="s">
        <v>67</v>
      </c>
      <c r="E53" s="27" t="s">
        <v>57</v>
      </c>
      <c r="F53" s="27" t="s">
        <v>114</v>
      </c>
      <c r="G53" s="27" t="s">
        <v>57</v>
      </c>
      <c r="H53" s="27" t="s">
        <v>31</v>
      </c>
      <c r="I53" s="27" t="s">
        <v>69</v>
      </c>
      <c r="J53" s="43" t="s">
        <v>1</v>
      </c>
      <c r="K53" s="12">
        <v>100</v>
      </c>
      <c r="L53" s="12">
        <v>100</v>
      </c>
      <c r="M53" s="12">
        <v>100</v>
      </c>
      <c r="N53" s="12">
        <v>100</v>
      </c>
      <c r="O53" s="106" t="s">
        <v>163</v>
      </c>
      <c r="P53" s="6">
        <v>833.9</v>
      </c>
      <c r="Q53" s="6">
        <v>818</v>
      </c>
      <c r="R53" s="6">
        <v>986</v>
      </c>
      <c r="S53" s="6">
        <v>986</v>
      </c>
      <c r="T53" s="6">
        <v>986</v>
      </c>
      <c r="U53" s="37"/>
      <c r="V53" s="38"/>
      <c r="W53" s="38"/>
      <c r="X53" s="38"/>
    </row>
    <row r="54" spans="1:24" ht="105" outlineLevel="4">
      <c r="A54" s="11">
        <f t="shared" si="1"/>
        <v>33</v>
      </c>
      <c r="B54" s="27" t="s">
        <v>73</v>
      </c>
      <c r="C54" s="27" t="s">
        <v>28</v>
      </c>
      <c r="D54" s="27" t="s">
        <v>67</v>
      </c>
      <c r="E54" s="27" t="s">
        <v>57</v>
      </c>
      <c r="F54" s="27" t="s">
        <v>46</v>
      </c>
      <c r="G54" s="27" t="s">
        <v>30</v>
      </c>
      <c r="H54" s="27" t="s">
        <v>31</v>
      </c>
      <c r="I54" s="27" t="s">
        <v>69</v>
      </c>
      <c r="J54" s="73" t="s">
        <v>180</v>
      </c>
      <c r="K54" s="12">
        <v>100</v>
      </c>
      <c r="L54" s="12">
        <v>100</v>
      </c>
      <c r="M54" s="12">
        <v>100</v>
      </c>
      <c r="N54" s="12">
        <v>100</v>
      </c>
      <c r="O54" s="106" t="s">
        <v>163</v>
      </c>
      <c r="P54" s="6">
        <f>P55</f>
        <v>3.7</v>
      </c>
      <c r="Q54" s="6">
        <f t="shared" ref="Q54:T54" si="18">Q55</f>
        <v>0</v>
      </c>
      <c r="R54" s="6">
        <f t="shared" si="18"/>
        <v>10</v>
      </c>
      <c r="S54" s="6">
        <f t="shared" si="18"/>
        <v>0</v>
      </c>
      <c r="T54" s="6">
        <f t="shared" si="18"/>
        <v>0</v>
      </c>
      <c r="U54" s="37"/>
      <c r="V54" s="38"/>
      <c r="W54" s="38"/>
      <c r="X54" s="38"/>
    </row>
    <row r="55" spans="1:24" ht="90" outlineLevel="4">
      <c r="A55" s="11">
        <f t="shared" si="1"/>
        <v>34</v>
      </c>
      <c r="B55" s="27" t="s">
        <v>73</v>
      </c>
      <c r="C55" s="27" t="s">
        <v>28</v>
      </c>
      <c r="D55" s="27" t="s">
        <v>67</v>
      </c>
      <c r="E55" s="27" t="s">
        <v>57</v>
      </c>
      <c r="F55" s="27" t="s">
        <v>181</v>
      </c>
      <c r="G55" s="27" t="s">
        <v>57</v>
      </c>
      <c r="H55" s="27" t="s">
        <v>31</v>
      </c>
      <c r="I55" s="27" t="s">
        <v>69</v>
      </c>
      <c r="J55" s="73" t="s">
        <v>182</v>
      </c>
      <c r="K55" s="12">
        <v>100</v>
      </c>
      <c r="L55" s="12">
        <v>100</v>
      </c>
      <c r="M55" s="12">
        <v>100</v>
      </c>
      <c r="N55" s="12">
        <v>100</v>
      </c>
      <c r="O55" s="106" t="s">
        <v>163</v>
      </c>
      <c r="P55" s="6">
        <v>3.7</v>
      </c>
      <c r="Q55" s="6">
        <v>0</v>
      </c>
      <c r="R55" s="6">
        <v>10</v>
      </c>
      <c r="S55" s="6">
        <v>0</v>
      </c>
      <c r="T55" s="6">
        <v>0</v>
      </c>
      <c r="U55" s="37"/>
      <c r="V55" s="38"/>
      <c r="W55" s="38"/>
      <c r="X55" s="38"/>
    </row>
    <row r="56" spans="1:24" ht="54" outlineLevel="2">
      <c r="A56" s="11">
        <f t="shared" si="1"/>
        <v>35</v>
      </c>
      <c r="B56" s="27" t="s">
        <v>73</v>
      </c>
      <c r="C56" s="27" t="s">
        <v>28</v>
      </c>
      <c r="D56" s="27" t="s">
        <v>67</v>
      </c>
      <c r="E56" s="27" t="s">
        <v>57</v>
      </c>
      <c r="F56" s="27" t="s">
        <v>74</v>
      </c>
      <c r="G56" s="27" t="s">
        <v>30</v>
      </c>
      <c r="H56" s="27" t="s">
        <v>31</v>
      </c>
      <c r="I56" s="27" t="s">
        <v>69</v>
      </c>
      <c r="J56" s="34" t="s">
        <v>75</v>
      </c>
      <c r="K56" s="12">
        <v>100</v>
      </c>
      <c r="L56" s="12">
        <v>100</v>
      </c>
      <c r="M56" s="12">
        <v>100</v>
      </c>
      <c r="N56" s="12">
        <v>100</v>
      </c>
      <c r="O56" s="106" t="s">
        <v>163</v>
      </c>
      <c r="P56" s="6">
        <f>P57</f>
        <v>6138.5</v>
      </c>
      <c r="Q56" s="6">
        <f>Q57</f>
        <v>8500</v>
      </c>
      <c r="R56" s="6">
        <f t="shared" ref="R56:T56" si="19">R57</f>
        <v>8000</v>
      </c>
      <c r="S56" s="6">
        <f t="shared" si="19"/>
        <v>8000</v>
      </c>
      <c r="T56" s="6">
        <f t="shared" si="19"/>
        <v>8000</v>
      </c>
      <c r="U56" s="37"/>
      <c r="V56" s="38"/>
      <c r="W56" s="38"/>
      <c r="X56" s="38"/>
    </row>
    <row r="57" spans="1:24" ht="40.5" outlineLevel="4">
      <c r="A57" s="11">
        <f t="shared" si="1"/>
        <v>36</v>
      </c>
      <c r="B57" s="27" t="s">
        <v>73</v>
      </c>
      <c r="C57" s="27" t="s">
        <v>28</v>
      </c>
      <c r="D57" s="27" t="s">
        <v>67</v>
      </c>
      <c r="E57" s="27" t="s">
        <v>57</v>
      </c>
      <c r="F57" s="27" t="s">
        <v>76</v>
      </c>
      <c r="G57" s="27" t="s">
        <v>57</v>
      </c>
      <c r="H57" s="27" t="s">
        <v>31</v>
      </c>
      <c r="I57" s="27" t="s">
        <v>69</v>
      </c>
      <c r="J57" s="10" t="s">
        <v>183</v>
      </c>
      <c r="K57" s="12">
        <v>100</v>
      </c>
      <c r="L57" s="12">
        <v>100</v>
      </c>
      <c r="M57" s="12">
        <v>100</v>
      </c>
      <c r="N57" s="12">
        <v>100</v>
      </c>
      <c r="O57" s="106" t="s">
        <v>163</v>
      </c>
      <c r="P57" s="6">
        <v>6138.5</v>
      </c>
      <c r="Q57" s="6">
        <v>8500</v>
      </c>
      <c r="R57" s="6">
        <v>8000</v>
      </c>
      <c r="S57" s="6">
        <v>8000</v>
      </c>
      <c r="T57" s="6">
        <v>8000</v>
      </c>
      <c r="U57" s="37"/>
      <c r="V57" s="38"/>
      <c r="W57" s="38"/>
      <c r="X57" s="38"/>
    </row>
    <row r="58" spans="1:24" ht="40.5" outlineLevel="4">
      <c r="A58" s="11">
        <f>A57+1</f>
        <v>37</v>
      </c>
      <c r="B58" s="27" t="s">
        <v>73</v>
      </c>
      <c r="C58" s="27" t="s">
        <v>28</v>
      </c>
      <c r="D58" s="27" t="s">
        <v>67</v>
      </c>
      <c r="E58" s="27" t="s">
        <v>77</v>
      </c>
      <c r="F58" s="27" t="s">
        <v>29</v>
      </c>
      <c r="G58" s="27" t="s">
        <v>30</v>
      </c>
      <c r="H58" s="27" t="s">
        <v>31</v>
      </c>
      <c r="I58" s="27" t="s">
        <v>69</v>
      </c>
      <c r="J58" s="34" t="s">
        <v>78</v>
      </c>
      <c r="K58" s="12">
        <v>100</v>
      </c>
      <c r="L58" s="12">
        <v>100</v>
      </c>
      <c r="M58" s="12">
        <v>100</v>
      </c>
      <c r="N58" s="12">
        <v>100</v>
      </c>
      <c r="O58" s="106" t="s">
        <v>163</v>
      </c>
      <c r="P58" s="6">
        <f t="shared" ref="P58:T59" si="20">P59</f>
        <v>0</v>
      </c>
      <c r="Q58" s="6">
        <f t="shared" si="20"/>
        <v>300</v>
      </c>
      <c r="R58" s="6">
        <f t="shared" si="20"/>
        <v>250</v>
      </c>
      <c r="S58" s="6">
        <f t="shared" si="20"/>
        <v>310</v>
      </c>
      <c r="T58" s="6">
        <f t="shared" si="20"/>
        <v>320</v>
      </c>
      <c r="U58" s="37"/>
      <c r="V58" s="38"/>
      <c r="W58" s="38"/>
      <c r="X58" s="38"/>
    </row>
    <row r="59" spans="1:24" ht="54" outlineLevel="4">
      <c r="A59" s="11">
        <f t="shared" si="1"/>
        <v>38</v>
      </c>
      <c r="B59" s="27" t="s">
        <v>73</v>
      </c>
      <c r="C59" s="27" t="s">
        <v>28</v>
      </c>
      <c r="D59" s="27" t="s">
        <v>67</v>
      </c>
      <c r="E59" s="27" t="s">
        <v>77</v>
      </c>
      <c r="F59" s="27" t="s">
        <v>38</v>
      </c>
      <c r="G59" s="27" t="s">
        <v>30</v>
      </c>
      <c r="H59" s="27" t="s">
        <v>31</v>
      </c>
      <c r="I59" s="27" t="s">
        <v>69</v>
      </c>
      <c r="J59" s="34" t="s">
        <v>79</v>
      </c>
      <c r="K59" s="12">
        <v>100</v>
      </c>
      <c r="L59" s="12">
        <v>100</v>
      </c>
      <c r="M59" s="12">
        <v>100</v>
      </c>
      <c r="N59" s="12">
        <v>100</v>
      </c>
      <c r="O59" s="106" t="s">
        <v>163</v>
      </c>
      <c r="P59" s="6">
        <f t="shared" si="20"/>
        <v>0</v>
      </c>
      <c r="Q59" s="6">
        <f t="shared" si="20"/>
        <v>300</v>
      </c>
      <c r="R59" s="6">
        <f t="shared" si="20"/>
        <v>250</v>
      </c>
      <c r="S59" s="6">
        <f t="shared" si="20"/>
        <v>310</v>
      </c>
      <c r="T59" s="6">
        <f t="shared" si="20"/>
        <v>320</v>
      </c>
      <c r="U59" s="37"/>
      <c r="V59" s="38"/>
      <c r="W59" s="38"/>
      <c r="X59" s="38"/>
    </row>
    <row r="60" spans="1:24" ht="67.5" outlineLevel="4">
      <c r="A60" s="11">
        <f t="shared" si="1"/>
        <v>39</v>
      </c>
      <c r="B60" s="27" t="s">
        <v>73</v>
      </c>
      <c r="C60" s="27" t="s">
        <v>28</v>
      </c>
      <c r="D60" s="27" t="s">
        <v>67</v>
      </c>
      <c r="E60" s="27" t="s">
        <v>77</v>
      </c>
      <c r="F60" s="27" t="s">
        <v>80</v>
      </c>
      <c r="G60" s="27" t="s">
        <v>57</v>
      </c>
      <c r="H60" s="27" t="s">
        <v>31</v>
      </c>
      <c r="I60" s="27" t="s">
        <v>69</v>
      </c>
      <c r="J60" s="34" t="s">
        <v>81</v>
      </c>
      <c r="K60" s="12">
        <v>100</v>
      </c>
      <c r="L60" s="12">
        <v>100</v>
      </c>
      <c r="M60" s="12">
        <v>100</v>
      </c>
      <c r="N60" s="12">
        <v>100</v>
      </c>
      <c r="O60" s="106" t="s">
        <v>163</v>
      </c>
      <c r="P60" s="6">
        <v>0</v>
      </c>
      <c r="Q60" s="6">
        <v>300</v>
      </c>
      <c r="R60" s="6">
        <v>250</v>
      </c>
      <c r="S60" s="6">
        <v>310</v>
      </c>
      <c r="T60" s="6">
        <v>320</v>
      </c>
      <c r="U60" s="37"/>
      <c r="V60" s="38"/>
      <c r="W60" s="38"/>
      <c r="X60" s="38"/>
    </row>
    <row r="61" spans="1:24" ht="27" outlineLevel="1">
      <c r="A61" s="11">
        <f t="shared" si="1"/>
        <v>40</v>
      </c>
      <c r="B61" s="27" t="s">
        <v>29</v>
      </c>
      <c r="C61" s="27" t="s">
        <v>28</v>
      </c>
      <c r="D61" s="27" t="s">
        <v>83</v>
      </c>
      <c r="E61" s="27" t="s">
        <v>30</v>
      </c>
      <c r="F61" s="27" t="s">
        <v>29</v>
      </c>
      <c r="G61" s="27" t="s">
        <v>30</v>
      </c>
      <c r="H61" s="27" t="s">
        <v>31</v>
      </c>
      <c r="I61" s="27" t="s">
        <v>29</v>
      </c>
      <c r="J61" s="34" t="s">
        <v>84</v>
      </c>
      <c r="K61" s="12"/>
      <c r="L61" s="12"/>
      <c r="M61" s="12"/>
      <c r="N61" s="12"/>
      <c r="O61" s="36"/>
      <c r="P61" s="6">
        <f>P62</f>
        <v>193.5</v>
      </c>
      <c r="Q61" s="6">
        <f>Q62</f>
        <v>230</v>
      </c>
      <c r="R61" s="6">
        <f>R62</f>
        <v>200</v>
      </c>
      <c r="S61" s="6">
        <f>S62</f>
        <v>210</v>
      </c>
      <c r="T61" s="6">
        <f>T62</f>
        <v>220</v>
      </c>
      <c r="U61" s="37"/>
      <c r="V61" s="38"/>
      <c r="W61" s="38"/>
      <c r="X61" s="38"/>
    </row>
    <row r="62" spans="1:24" ht="40.5" outlineLevel="1">
      <c r="A62" s="11">
        <f t="shared" si="1"/>
        <v>41</v>
      </c>
      <c r="B62" s="27" t="s">
        <v>82</v>
      </c>
      <c r="C62" s="27" t="s">
        <v>28</v>
      </c>
      <c r="D62" s="27" t="s">
        <v>83</v>
      </c>
      <c r="E62" s="27" t="s">
        <v>33</v>
      </c>
      <c r="F62" s="27" t="s">
        <v>29</v>
      </c>
      <c r="G62" s="27" t="s">
        <v>33</v>
      </c>
      <c r="H62" s="27" t="s">
        <v>31</v>
      </c>
      <c r="I62" s="27" t="s">
        <v>69</v>
      </c>
      <c r="J62" s="44" t="s">
        <v>85</v>
      </c>
      <c r="K62" s="45">
        <v>55</v>
      </c>
      <c r="L62" s="45">
        <v>60</v>
      </c>
      <c r="M62" s="45">
        <v>60</v>
      </c>
      <c r="N62" s="45">
        <v>60</v>
      </c>
      <c r="O62" s="36" t="s">
        <v>157</v>
      </c>
      <c r="P62" s="6">
        <f t="shared" ref="P62:Q62" si="21">P63+P64+P65</f>
        <v>193.5</v>
      </c>
      <c r="Q62" s="6">
        <f t="shared" si="21"/>
        <v>230</v>
      </c>
      <c r="R62" s="6">
        <f>R63+R64+R65</f>
        <v>200</v>
      </c>
      <c r="S62" s="6">
        <f t="shared" ref="S62:T62" si="22">S63+S64+S65</f>
        <v>210</v>
      </c>
      <c r="T62" s="6">
        <f t="shared" si="22"/>
        <v>220</v>
      </c>
      <c r="U62" s="37"/>
      <c r="V62" s="38"/>
      <c r="W62" s="38"/>
      <c r="X62" s="38"/>
    </row>
    <row r="63" spans="1:24" ht="40.5" outlineLevel="1">
      <c r="A63" s="11">
        <f t="shared" si="1"/>
        <v>42</v>
      </c>
      <c r="B63" s="27" t="s">
        <v>82</v>
      </c>
      <c r="C63" s="27" t="s">
        <v>28</v>
      </c>
      <c r="D63" s="27" t="s">
        <v>83</v>
      </c>
      <c r="E63" s="27" t="s">
        <v>33</v>
      </c>
      <c r="F63" s="27" t="s">
        <v>38</v>
      </c>
      <c r="G63" s="27" t="s">
        <v>33</v>
      </c>
      <c r="H63" s="27" t="s">
        <v>31</v>
      </c>
      <c r="I63" s="27" t="s">
        <v>69</v>
      </c>
      <c r="J63" s="34" t="s">
        <v>86</v>
      </c>
      <c r="K63" s="45">
        <v>55</v>
      </c>
      <c r="L63" s="45">
        <v>60</v>
      </c>
      <c r="M63" s="45">
        <v>60</v>
      </c>
      <c r="N63" s="45">
        <v>60</v>
      </c>
      <c r="O63" s="36" t="s">
        <v>157</v>
      </c>
      <c r="P63" s="6">
        <v>84.8</v>
      </c>
      <c r="Q63" s="6">
        <v>90</v>
      </c>
      <c r="R63" s="7">
        <v>90</v>
      </c>
      <c r="S63" s="7">
        <v>92</v>
      </c>
      <c r="T63" s="7">
        <v>95</v>
      </c>
      <c r="U63" s="37"/>
      <c r="V63" s="38"/>
      <c r="W63" s="38"/>
      <c r="X63" s="38"/>
    </row>
    <row r="64" spans="1:24" ht="43.5" hidden="1" customHeight="1" outlineLevel="1">
      <c r="A64" s="11" t="e">
        <f>#REF!+1</f>
        <v>#REF!</v>
      </c>
      <c r="B64" s="27" t="s">
        <v>82</v>
      </c>
      <c r="C64" s="27" t="s">
        <v>28</v>
      </c>
      <c r="D64" s="27" t="s">
        <v>83</v>
      </c>
      <c r="E64" s="27" t="s">
        <v>33</v>
      </c>
      <c r="F64" s="27" t="s">
        <v>46</v>
      </c>
      <c r="G64" s="27" t="s">
        <v>33</v>
      </c>
      <c r="H64" s="27" t="s">
        <v>31</v>
      </c>
      <c r="I64" s="27" t="s">
        <v>69</v>
      </c>
      <c r="J64" s="34" t="s">
        <v>87</v>
      </c>
      <c r="K64" s="45">
        <v>55</v>
      </c>
      <c r="L64" s="45">
        <v>60</v>
      </c>
      <c r="M64" s="45">
        <v>60</v>
      </c>
      <c r="N64" s="45">
        <v>60</v>
      </c>
      <c r="O64" s="36" t="s">
        <v>157</v>
      </c>
      <c r="P64" s="74"/>
      <c r="Q64" s="6"/>
      <c r="R64" s="6">
        <v>0</v>
      </c>
      <c r="S64" s="6">
        <v>0</v>
      </c>
      <c r="T64" s="6">
        <v>0</v>
      </c>
      <c r="U64" s="37"/>
      <c r="V64" s="38"/>
      <c r="W64" s="38"/>
      <c r="X64" s="38"/>
    </row>
    <row r="65" spans="1:24" ht="40.5" outlineLevel="2">
      <c r="A65" s="11">
        <v>44</v>
      </c>
      <c r="B65" s="27" t="s">
        <v>82</v>
      </c>
      <c r="C65" s="27" t="s">
        <v>28</v>
      </c>
      <c r="D65" s="27" t="s">
        <v>83</v>
      </c>
      <c r="E65" s="27" t="s">
        <v>33</v>
      </c>
      <c r="F65" s="27" t="s">
        <v>48</v>
      </c>
      <c r="G65" s="27" t="s">
        <v>33</v>
      </c>
      <c r="H65" s="27" t="s">
        <v>31</v>
      </c>
      <c r="I65" s="27" t="s">
        <v>69</v>
      </c>
      <c r="J65" s="34" t="s">
        <v>88</v>
      </c>
      <c r="K65" s="45">
        <v>55</v>
      </c>
      <c r="L65" s="45">
        <v>60</v>
      </c>
      <c r="M65" s="45">
        <v>60</v>
      </c>
      <c r="N65" s="45">
        <v>60</v>
      </c>
      <c r="O65" s="36" t="s">
        <v>157</v>
      </c>
      <c r="P65" s="6">
        <f>P66</f>
        <v>108.7</v>
      </c>
      <c r="Q65" s="6">
        <f t="shared" ref="Q65:T65" si="23">Q66</f>
        <v>140</v>
      </c>
      <c r="R65" s="6">
        <f t="shared" si="23"/>
        <v>110</v>
      </c>
      <c r="S65" s="6">
        <f t="shared" si="23"/>
        <v>118</v>
      </c>
      <c r="T65" s="6">
        <f t="shared" si="23"/>
        <v>125</v>
      </c>
      <c r="U65" s="37"/>
      <c r="V65" s="38"/>
      <c r="W65" s="38"/>
      <c r="X65" s="38"/>
    </row>
    <row r="66" spans="1:24" ht="40.5" outlineLevel="2">
      <c r="A66" s="11">
        <f t="shared" si="1"/>
        <v>45</v>
      </c>
      <c r="B66" s="27" t="s">
        <v>82</v>
      </c>
      <c r="C66" s="27" t="s">
        <v>28</v>
      </c>
      <c r="D66" s="27" t="s">
        <v>83</v>
      </c>
      <c r="E66" s="27" t="s">
        <v>33</v>
      </c>
      <c r="F66" s="27" t="s">
        <v>184</v>
      </c>
      <c r="G66" s="27" t="s">
        <v>33</v>
      </c>
      <c r="H66" s="27" t="s">
        <v>31</v>
      </c>
      <c r="I66" s="27" t="s">
        <v>69</v>
      </c>
      <c r="J66" s="34" t="s">
        <v>185</v>
      </c>
      <c r="K66" s="45">
        <v>55</v>
      </c>
      <c r="L66" s="45">
        <v>60</v>
      </c>
      <c r="M66" s="45">
        <v>60</v>
      </c>
      <c r="N66" s="45">
        <v>60</v>
      </c>
      <c r="O66" s="36" t="s">
        <v>157</v>
      </c>
      <c r="P66" s="6">
        <v>108.7</v>
      </c>
      <c r="Q66" s="6">
        <v>140</v>
      </c>
      <c r="R66" s="7">
        <v>110</v>
      </c>
      <c r="S66" s="7">
        <v>118</v>
      </c>
      <c r="T66" s="7">
        <v>125</v>
      </c>
      <c r="U66" s="37"/>
      <c r="V66" s="38"/>
      <c r="W66" s="38"/>
      <c r="X66" s="38"/>
    </row>
    <row r="67" spans="1:24" ht="27" outlineLevel="1">
      <c r="A67" s="11">
        <f t="shared" si="1"/>
        <v>46</v>
      </c>
      <c r="B67" s="27" t="s">
        <v>29</v>
      </c>
      <c r="C67" s="27" t="s">
        <v>28</v>
      </c>
      <c r="D67" s="27" t="s">
        <v>89</v>
      </c>
      <c r="E67" s="27" t="s">
        <v>30</v>
      </c>
      <c r="F67" s="27" t="s">
        <v>29</v>
      </c>
      <c r="G67" s="27" t="s">
        <v>30</v>
      </c>
      <c r="H67" s="27" t="s">
        <v>31</v>
      </c>
      <c r="I67" s="27" t="s">
        <v>29</v>
      </c>
      <c r="J67" s="34" t="s">
        <v>90</v>
      </c>
      <c r="K67" s="12"/>
      <c r="L67" s="12"/>
      <c r="M67" s="12"/>
      <c r="N67" s="12"/>
      <c r="O67" s="35"/>
      <c r="P67" s="6">
        <f>P68+P71+P74</f>
        <v>11240.9</v>
      </c>
      <c r="Q67" s="6">
        <f>Q68+Q71+Q74</f>
        <v>15938.5</v>
      </c>
      <c r="R67" s="6">
        <f>R68+R71+R74</f>
        <v>17712.3</v>
      </c>
      <c r="S67" s="6">
        <f>S68+S71+S74</f>
        <v>18071.099999999999</v>
      </c>
      <c r="T67" s="6">
        <f>T68+T71+T74</f>
        <v>18970.7</v>
      </c>
      <c r="U67" s="37"/>
      <c r="V67" s="38"/>
      <c r="W67" s="38"/>
      <c r="X67" s="38"/>
    </row>
    <row r="68" spans="1:24" ht="40.5" outlineLevel="2">
      <c r="A68" s="11">
        <f t="shared" si="1"/>
        <v>47</v>
      </c>
      <c r="B68" s="27" t="s">
        <v>91</v>
      </c>
      <c r="C68" s="27" t="s">
        <v>28</v>
      </c>
      <c r="D68" s="27" t="s">
        <v>89</v>
      </c>
      <c r="E68" s="27" t="s">
        <v>33</v>
      </c>
      <c r="F68" s="27" t="s">
        <v>29</v>
      </c>
      <c r="G68" s="27" t="s">
        <v>30</v>
      </c>
      <c r="H68" s="27" t="s">
        <v>31</v>
      </c>
      <c r="I68" s="27" t="s">
        <v>92</v>
      </c>
      <c r="J68" s="34" t="s">
        <v>93</v>
      </c>
      <c r="K68" s="12">
        <v>100</v>
      </c>
      <c r="L68" s="12">
        <v>100</v>
      </c>
      <c r="M68" s="12">
        <v>100</v>
      </c>
      <c r="N68" s="12">
        <v>100</v>
      </c>
      <c r="O68" s="46" t="s">
        <v>2</v>
      </c>
      <c r="P68" s="6">
        <f t="shared" ref="P68:T69" si="24">P69</f>
        <v>11037</v>
      </c>
      <c r="Q68" s="6">
        <f t="shared" si="24"/>
        <v>15656.5</v>
      </c>
      <c r="R68" s="6">
        <f t="shared" si="24"/>
        <v>17442.3</v>
      </c>
      <c r="S68" s="6">
        <f t="shared" si="24"/>
        <v>17791.099999999999</v>
      </c>
      <c r="T68" s="6">
        <f t="shared" si="24"/>
        <v>18680.7</v>
      </c>
      <c r="U68" s="37"/>
      <c r="V68" s="38"/>
      <c r="W68" s="38"/>
      <c r="X68" s="38"/>
    </row>
    <row r="69" spans="1:24" ht="40.5" outlineLevel="2">
      <c r="A69" s="11">
        <f t="shared" si="1"/>
        <v>48</v>
      </c>
      <c r="B69" s="27" t="s">
        <v>91</v>
      </c>
      <c r="C69" s="47" t="s">
        <v>28</v>
      </c>
      <c r="D69" s="47" t="s">
        <v>89</v>
      </c>
      <c r="E69" s="47" t="s">
        <v>33</v>
      </c>
      <c r="F69" s="47" t="s">
        <v>7</v>
      </c>
      <c r="G69" s="47" t="s">
        <v>30</v>
      </c>
      <c r="H69" s="47" t="s">
        <v>31</v>
      </c>
      <c r="I69" s="47" t="s">
        <v>92</v>
      </c>
      <c r="J69" s="44" t="s">
        <v>94</v>
      </c>
      <c r="K69" s="12">
        <v>100</v>
      </c>
      <c r="L69" s="12">
        <v>100</v>
      </c>
      <c r="M69" s="12">
        <v>100</v>
      </c>
      <c r="N69" s="12">
        <v>100</v>
      </c>
      <c r="O69" s="46" t="s">
        <v>2</v>
      </c>
      <c r="P69" s="6">
        <f t="shared" si="24"/>
        <v>11037</v>
      </c>
      <c r="Q69" s="6">
        <f t="shared" si="24"/>
        <v>15656.5</v>
      </c>
      <c r="R69" s="6">
        <f t="shared" si="24"/>
        <v>17442.3</v>
      </c>
      <c r="S69" s="6">
        <f t="shared" si="24"/>
        <v>17791.099999999999</v>
      </c>
      <c r="T69" s="6">
        <f t="shared" si="24"/>
        <v>18680.7</v>
      </c>
      <c r="U69" s="37"/>
      <c r="V69" s="38"/>
      <c r="W69" s="38"/>
      <c r="X69" s="38"/>
    </row>
    <row r="70" spans="1:24" ht="40.5" outlineLevel="3">
      <c r="A70" s="11">
        <f t="shared" si="1"/>
        <v>49</v>
      </c>
      <c r="B70" s="27" t="s">
        <v>91</v>
      </c>
      <c r="C70" s="47" t="s">
        <v>28</v>
      </c>
      <c r="D70" s="47" t="s">
        <v>89</v>
      </c>
      <c r="E70" s="47" t="s">
        <v>33</v>
      </c>
      <c r="F70" s="47" t="s">
        <v>95</v>
      </c>
      <c r="G70" s="47" t="s">
        <v>57</v>
      </c>
      <c r="H70" s="47" t="s">
        <v>31</v>
      </c>
      <c r="I70" s="47" t="s">
        <v>92</v>
      </c>
      <c r="J70" s="34" t="s">
        <v>96</v>
      </c>
      <c r="K70" s="12">
        <v>100</v>
      </c>
      <c r="L70" s="12">
        <v>100</v>
      </c>
      <c r="M70" s="12">
        <v>100</v>
      </c>
      <c r="N70" s="12">
        <v>100</v>
      </c>
      <c r="O70" s="46" t="s">
        <v>2</v>
      </c>
      <c r="P70" s="6">
        <v>11037</v>
      </c>
      <c r="Q70" s="6">
        <v>15656.5</v>
      </c>
      <c r="R70" s="6">
        <v>17442.3</v>
      </c>
      <c r="S70" s="6">
        <v>17791.099999999999</v>
      </c>
      <c r="T70" s="6">
        <v>18680.7</v>
      </c>
      <c r="U70" s="37"/>
      <c r="V70" s="38"/>
      <c r="W70" s="38"/>
      <c r="X70" s="38"/>
    </row>
    <row r="71" spans="1:24" ht="40.5" outlineLevel="3">
      <c r="A71" s="11">
        <f t="shared" si="1"/>
        <v>50</v>
      </c>
      <c r="B71" s="39" t="s">
        <v>73</v>
      </c>
      <c r="C71" s="39" t="s">
        <v>28</v>
      </c>
      <c r="D71" s="39" t="s">
        <v>89</v>
      </c>
      <c r="E71" s="39" t="s">
        <v>41</v>
      </c>
      <c r="F71" s="39" t="s">
        <v>30</v>
      </c>
      <c r="G71" s="39" t="s">
        <v>30</v>
      </c>
      <c r="H71" s="39" t="s">
        <v>29</v>
      </c>
      <c r="I71" s="39" t="s">
        <v>92</v>
      </c>
      <c r="J71" s="48" t="s">
        <v>97</v>
      </c>
      <c r="K71" s="12">
        <v>100</v>
      </c>
      <c r="L71" s="12">
        <v>100</v>
      </c>
      <c r="M71" s="12">
        <v>100</v>
      </c>
      <c r="N71" s="12">
        <v>100</v>
      </c>
      <c r="O71" s="106" t="s">
        <v>163</v>
      </c>
      <c r="P71" s="6">
        <f t="shared" ref="P71:T72" si="25">P72</f>
        <v>193.5</v>
      </c>
      <c r="Q71" s="6">
        <f t="shared" si="25"/>
        <v>182</v>
      </c>
      <c r="R71" s="6">
        <f t="shared" si="25"/>
        <v>270</v>
      </c>
      <c r="S71" s="6">
        <f t="shared" si="25"/>
        <v>280</v>
      </c>
      <c r="T71" s="6">
        <f t="shared" si="25"/>
        <v>290</v>
      </c>
      <c r="U71" s="37"/>
      <c r="V71" s="38"/>
      <c r="W71" s="38"/>
      <c r="X71" s="38"/>
    </row>
    <row r="72" spans="1:24" ht="40.5" outlineLevel="3">
      <c r="A72" s="11">
        <f t="shared" si="1"/>
        <v>51</v>
      </c>
      <c r="B72" s="39" t="s">
        <v>73</v>
      </c>
      <c r="C72" s="39" t="s">
        <v>28</v>
      </c>
      <c r="D72" s="39" t="s">
        <v>89</v>
      </c>
      <c r="E72" s="39" t="s">
        <v>41</v>
      </c>
      <c r="F72" s="39" t="s">
        <v>98</v>
      </c>
      <c r="G72" s="39" t="s">
        <v>30</v>
      </c>
      <c r="H72" s="39" t="s">
        <v>29</v>
      </c>
      <c r="I72" s="39" t="s">
        <v>92</v>
      </c>
      <c r="J72" s="10" t="s">
        <v>99</v>
      </c>
      <c r="K72" s="12">
        <v>100</v>
      </c>
      <c r="L72" s="12">
        <v>100</v>
      </c>
      <c r="M72" s="12">
        <v>100</v>
      </c>
      <c r="N72" s="12">
        <v>100</v>
      </c>
      <c r="O72" s="106" t="s">
        <v>163</v>
      </c>
      <c r="P72" s="6">
        <f t="shared" si="25"/>
        <v>193.5</v>
      </c>
      <c r="Q72" s="6">
        <f t="shared" si="25"/>
        <v>182</v>
      </c>
      <c r="R72" s="6">
        <f t="shared" si="25"/>
        <v>270</v>
      </c>
      <c r="S72" s="6">
        <f t="shared" si="25"/>
        <v>280</v>
      </c>
      <c r="T72" s="6">
        <f t="shared" si="25"/>
        <v>290</v>
      </c>
      <c r="U72" s="37"/>
      <c r="V72" s="38"/>
      <c r="W72" s="38"/>
      <c r="X72" s="38"/>
    </row>
    <row r="73" spans="1:24" ht="37.5" customHeight="1" outlineLevel="3">
      <c r="A73" s="11">
        <f t="shared" si="1"/>
        <v>52</v>
      </c>
      <c r="B73" s="39" t="s">
        <v>73</v>
      </c>
      <c r="C73" s="39" t="s">
        <v>28</v>
      </c>
      <c r="D73" s="39" t="s">
        <v>89</v>
      </c>
      <c r="E73" s="39" t="s">
        <v>41</v>
      </c>
      <c r="F73" s="39" t="s">
        <v>100</v>
      </c>
      <c r="G73" s="39" t="s">
        <v>57</v>
      </c>
      <c r="H73" s="39" t="s">
        <v>29</v>
      </c>
      <c r="I73" s="39" t="s">
        <v>92</v>
      </c>
      <c r="J73" s="70" t="s">
        <v>186</v>
      </c>
      <c r="K73" s="12">
        <v>100</v>
      </c>
      <c r="L73" s="12">
        <v>100</v>
      </c>
      <c r="M73" s="12">
        <v>100</v>
      </c>
      <c r="N73" s="12">
        <v>100</v>
      </c>
      <c r="O73" s="106" t="s">
        <v>163</v>
      </c>
      <c r="P73" s="6">
        <v>193.5</v>
      </c>
      <c r="Q73" s="6">
        <v>182</v>
      </c>
      <c r="R73" s="6">
        <v>270</v>
      </c>
      <c r="S73" s="6">
        <v>280</v>
      </c>
      <c r="T73" s="6">
        <v>290</v>
      </c>
      <c r="U73" s="37"/>
      <c r="V73" s="38"/>
      <c r="W73" s="38"/>
      <c r="X73" s="38"/>
    </row>
    <row r="74" spans="1:24" ht="40.5" outlineLevel="3">
      <c r="A74" s="11">
        <f t="shared" ref="A74:A137" si="26">A73+1</f>
        <v>53</v>
      </c>
      <c r="B74" s="39" t="s">
        <v>73</v>
      </c>
      <c r="C74" s="39" t="s">
        <v>28</v>
      </c>
      <c r="D74" s="39" t="s">
        <v>89</v>
      </c>
      <c r="E74" s="39" t="s">
        <v>41</v>
      </c>
      <c r="F74" s="39" t="s">
        <v>7</v>
      </c>
      <c r="G74" s="39" t="s">
        <v>30</v>
      </c>
      <c r="H74" s="39" t="s">
        <v>29</v>
      </c>
      <c r="I74" s="39" t="s">
        <v>92</v>
      </c>
      <c r="J74" s="113" t="s">
        <v>8</v>
      </c>
      <c r="K74" s="12">
        <v>100</v>
      </c>
      <c r="L74" s="12">
        <v>100</v>
      </c>
      <c r="M74" s="12">
        <v>100</v>
      </c>
      <c r="N74" s="12">
        <v>100</v>
      </c>
      <c r="O74" s="106" t="s">
        <v>163</v>
      </c>
      <c r="P74" s="6">
        <f>P75</f>
        <v>10.4</v>
      </c>
      <c r="Q74" s="6">
        <f>Q75</f>
        <v>100</v>
      </c>
      <c r="R74" s="6"/>
      <c r="S74" s="6"/>
      <c r="T74" s="6"/>
      <c r="U74" s="37"/>
      <c r="V74" s="38"/>
      <c r="W74" s="38"/>
      <c r="X74" s="38"/>
    </row>
    <row r="75" spans="1:24" ht="40.5" outlineLevel="3">
      <c r="A75" s="11">
        <f t="shared" si="26"/>
        <v>54</v>
      </c>
      <c r="B75" s="39" t="s">
        <v>73</v>
      </c>
      <c r="C75" s="39" t="s">
        <v>28</v>
      </c>
      <c r="D75" s="39" t="s">
        <v>89</v>
      </c>
      <c r="E75" s="39" t="s">
        <v>41</v>
      </c>
      <c r="F75" s="39" t="s">
        <v>95</v>
      </c>
      <c r="G75" s="39" t="s">
        <v>57</v>
      </c>
      <c r="H75" s="39" t="s">
        <v>29</v>
      </c>
      <c r="I75" s="39" t="s">
        <v>92</v>
      </c>
      <c r="J75" s="114" t="s">
        <v>13</v>
      </c>
      <c r="K75" s="12">
        <v>100</v>
      </c>
      <c r="L75" s="12">
        <v>100</v>
      </c>
      <c r="M75" s="12">
        <v>100</v>
      </c>
      <c r="N75" s="12">
        <v>100</v>
      </c>
      <c r="O75" s="106" t="s">
        <v>163</v>
      </c>
      <c r="P75" s="6">
        <v>10.4</v>
      </c>
      <c r="Q75" s="6">
        <v>100</v>
      </c>
      <c r="R75" s="6"/>
      <c r="S75" s="6"/>
      <c r="T75" s="6"/>
      <c r="U75" s="37"/>
      <c r="V75" s="38"/>
      <c r="W75" s="38"/>
      <c r="X75" s="38"/>
    </row>
    <row r="76" spans="1:24" ht="27" outlineLevel="4">
      <c r="A76" s="11">
        <f t="shared" si="26"/>
        <v>55</v>
      </c>
      <c r="B76" s="27" t="s">
        <v>29</v>
      </c>
      <c r="C76" s="27" t="s">
        <v>28</v>
      </c>
      <c r="D76" s="27" t="s">
        <v>101</v>
      </c>
      <c r="E76" s="27" t="s">
        <v>30</v>
      </c>
      <c r="F76" s="27" t="s">
        <v>29</v>
      </c>
      <c r="G76" s="27" t="s">
        <v>30</v>
      </c>
      <c r="H76" s="27" t="s">
        <v>31</v>
      </c>
      <c r="I76" s="27" t="s">
        <v>29</v>
      </c>
      <c r="J76" s="34" t="s">
        <v>102</v>
      </c>
      <c r="K76" s="12"/>
      <c r="L76" s="12"/>
      <c r="M76" s="12"/>
      <c r="N76" s="12"/>
      <c r="O76" s="35"/>
      <c r="P76" s="6">
        <f>P77+P80</f>
        <v>257.8</v>
      </c>
      <c r="Q76" s="6">
        <f>Q77+Q80</f>
        <v>600</v>
      </c>
      <c r="R76" s="6">
        <f>R77+R80</f>
        <v>410</v>
      </c>
      <c r="S76" s="6">
        <f>S77+S80</f>
        <v>410</v>
      </c>
      <c r="T76" s="6">
        <f>T77+T80</f>
        <v>410</v>
      </c>
      <c r="U76" s="37"/>
      <c r="V76" s="38"/>
      <c r="W76" s="38"/>
      <c r="X76" s="38"/>
    </row>
    <row r="77" spans="1:24" ht="94.5" outlineLevel="4">
      <c r="A77" s="11">
        <f t="shared" si="26"/>
        <v>56</v>
      </c>
      <c r="B77" s="27" t="s">
        <v>73</v>
      </c>
      <c r="C77" s="27" t="s">
        <v>28</v>
      </c>
      <c r="D77" s="27" t="s">
        <v>101</v>
      </c>
      <c r="E77" s="27" t="s">
        <v>41</v>
      </c>
      <c r="F77" s="27" t="s">
        <v>29</v>
      </c>
      <c r="G77" s="27" t="s">
        <v>30</v>
      </c>
      <c r="H77" s="27" t="s">
        <v>31</v>
      </c>
      <c r="I77" s="27" t="s">
        <v>29</v>
      </c>
      <c r="J77" s="34" t="s">
        <v>103</v>
      </c>
      <c r="K77" s="12">
        <v>100</v>
      </c>
      <c r="L77" s="12">
        <v>100</v>
      </c>
      <c r="M77" s="12">
        <v>100</v>
      </c>
      <c r="N77" s="12">
        <v>100</v>
      </c>
      <c r="O77" s="106" t="s">
        <v>163</v>
      </c>
      <c r="P77" s="6">
        <f t="shared" ref="P77:T78" si="27">P78</f>
        <v>35.799999999999997</v>
      </c>
      <c r="Q77" s="6">
        <f t="shared" si="27"/>
        <v>300</v>
      </c>
      <c r="R77" s="6">
        <f t="shared" si="27"/>
        <v>200</v>
      </c>
      <c r="S77" s="6">
        <f t="shared" si="27"/>
        <v>200</v>
      </c>
      <c r="T77" s="6">
        <f t="shared" si="27"/>
        <v>200</v>
      </c>
      <c r="U77" s="37"/>
      <c r="V77" s="38"/>
      <c r="W77" s="38"/>
      <c r="X77" s="38"/>
    </row>
    <row r="78" spans="1:24" ht="108" outlineLevel="4">
      <c r="A78" s="11">
        <f t="shared" si="26"/>
        <v>57</v>
      </c>
      <c r="B78" s="27" t="s">
        <v>73</v>
      </c>
      <c r="C78" s="27" t="s">
        <v>28</v>
      </c>
      <c r="D78" s="27" t="s">
        <v>101</v>
      </c>
      <c r="E78" s="27" t="s">
        <v>41</v>
      </c>
      <c r="F78" s="27" t="s">
        <v>104</v>
      </c>
      <c r="G78" s="27" t="s">
        <v>30</v>
      </c>
      <c r="H78" s="27" t="s">
        <v>31</v>
      </c>
      <c r="I78" s="27" t="s">
        <v>105</v>
      </c>
      <c r="J78" s="34" t="s">
        <v>106</v>
      </c>
      <c r="K78" s="12">
        <v>100</v>
      </c>
      <c r="L78" s="12">
        <v>100</v>
      </c>
      <c r="M78" s="12">
        <v>100</v>
      </c>
      <c r="N78" s="12">
        <v>100</v>
      </c>
      <c r="O78" s="106" t="s">
        <v>163</v>
      </c>
      <c r="P78" s="6">
        <f t="shared" si="27"/>
        <v>35.799999999999997</v>
      </c>
      <c r="Q78" s="6">
        <f t="shared" si="27"/>
        <v>300</v>
      </c>
      <c r="R78" s="6">
        <f t="shared" si="27"/>
        <v>200</v>
      </c>
      <c r="S78" s="6">
        <f t="shared" si="27"/>
        <v>200</v>
      </c>
      <c r="T78" s="6">
        <f t="shared" si="27"/>
        <v>200</v>
      </c>
      <c r="U78" s="37"/>
      <c r="V78" s="38"/>
      <c r="W78" s="38"/>
      <c r="X78" s="38"/>
    </row>
    <row r="79" spans="1:24" ht="108" outlineLevel="5">
      <c r="A79" s="11">
        <f t="shared" si="26"/>
        <v>58</v>
      </c>
      <c r="B79" s="27" t="s">
        <v>73</v>
      </c>
      <c r="C79" s="27" t="s">
        <v>28</v>
      </c>
      <c r="D79" s="27" t="s">
        <v>101</v>
      </c>
      <c r="E79" s="27" t="s">
        <v>41</v>
      </c>
      <c r="F79" s="27" t="s">
        <v>107</v>
      </c>
      <c r="G79" s="27" t="s">
        <v>57</v>
      </c>
      <c r="H79" s="27" t="s">
        <v>31</v>
      </c>
      <c r="I79" s="27" t="s">
        <v>105</v>
      </c>
      <c r="J79" s="34" t="s">
        <v>108</v>
      </c>
      <c r="K79" s="12">
        <v>100</v>
      </c>
      <c r="L79" s="12">
        <v>100</v>
      </c>
      <c r="M79" s="12">
        <v>100</v>
      </c>
      <c r="N79" s="12">
        <v>100</v>
      </c>
      <c r="O79" s="106" t="s">
        <v>163</v>
      </c>
      <c r="P79" s="6">
        <v>35.799999999999997</v>
      </c>
      <c r="Q79" s="6">
        <v>300</v>
      </c>
      <c r="R79" s="6">
        <v>200</v>
      </c>
      <c r="S79" s="6">
        <v>200</v>
      </c>
      <c r="T79" s="6">
        <v>200</v>
      </c>
      <c r="U79" s="37"/>
      <c r="V79" s="38"/>
      <c r="W79" s="38"/>
      <c r="X79" s="38"/>
    </row>
    <row r="80" spans="1:24" ht="40.5" outlineLevel="5">
      <c r="A80" s="11">
        <f t="shared" si="26"/>
        <v>59</v>
      </c>
      <c r="B80" s="27" t="s">
        <v>73</v>
      </c>
      <c r="C80" s="27" t="s">
        <v>28</v>
      </c>
      <c r="D80" s="27" t="s">
        <v>101</v>
      </c>
      <c r="E80" s="27" t="s">
        <v>109</v>
      </c>
      <c r="F80" s="27" t="s">
        <v>29</v>
      </c>
      <c r="G80" s="27" t="s">
        <v>30</v>
      </c>
      <c r="H80" s="27" t="s">
        <v>31</v>
      </c>
      <c r="I80" s="27" t="s">
        <v>110</v>
      </c>
      <c r="J80" s="34" t="s">
        <v>111</v>
      </c>
      <c r="K80" s="12">
        <v>100</v>
      </c>
      <c r="L80" s="12">
        <v>100</v>
      </c>
      <c r="M80" s="12">
        <v>100</v>
      </c>
      <c r="N80" s="12">
        <v>100</v>
      </c>
      <c r="O80" s="106" t="s">
        <v>163</v>
      </c>
      <c r="P80" s="6">
        <f>P81+P83</f>
        <v>222</v>
      </c>
      <c r="Q80" s="6">
        <f>Q81+Q83</f>
        <v>300</v>
      </c>
      <c r="R80" s="6">
        <f>R81+R83</f>
        <v>210</v>
      </c>
      <c r="S80" s="6">
        <f>S81+S83</f>
        <v>210</v>
      </c>
      <c r="T80" s="6">
        <f>T81+T83</f>
        <v>210</v>
      </c>
      <c r="U80" s="37"/>
      <c r="V80" s="38"/>
      <c r="W80" s="38"/>
      <c r="X80" s="38"/>
    </row>
    <row r="81" spans="1:24" ht="40.5" outlineLevel="3">
      <c r="A81" s="11">
        <f t="shared" si="26"/>
        <v>60</v>
      </c>
      <c r="B81" s="27" t="s">
        <v>73</v>
      </c>
      <c r="C81" s="27" t="s">
        <v>28</v>
      </c>
      <c r="D81" s="27" t="s">
        <v>101</v>
      </c>
      <c r="E81" s="27" t="s">
        <v>109</v>
      </c>
      <c r="F81" s="27" t="s">
        <v>38</v>
      </c>
      <c r="G81" s="27" t="s">
        <v>30</v>
      </c>
      <c r="H81" s="27" t="s">
        <v>31</v>
      </c>
      <c r="I81" s="27" t="s">
        <v>110</v>
      </c>
      <c r="J81" s="34" t="s">
        <v>112</v>
      </c>
      <c r="K81" s="12">
        <v>100</v>
      </c>
      <c r="L81" s="12">
        <v>100</v>
      </c>
      <c r="M81" s="12">
        <v>100</v>
      </c>
      <c r="N81" s="12">
        <v>100</v>
      </c>
      <c r="O81" s="106" t="s">
        <v>163</v>
      </c>
      <c r="P81" s="6">
        <f>P82</f>
        <v>214.6</v>
      </c>
      <c r="Q81" s="6">
        <f>Q82</f>
        <v>200</v>
      </c>
      <c r="R81" s="6">
        <f>R82</f>
        <v>200</v>
      </c>
      <c r="S81" s="6">
        <f>S82</f>
        <v>200</v>
      </c>
      <c r="T81" s="6">
        <f>T82</f>
        <v>200</v>
      </c>
      <c r="U81" s="37"/>
      <c r="V81" s="38"/>
      <c r="W81" s="38"/>
      <c r="X81" s="38"/>
    </row>
    <row r="82" spans="1:24" ht="66.75" customHeight="1" outlineLevel="3">
      <c r="A82" s="11">
        <f t="shared" si="26"/>
        <v>61</v>
      </c>
      <c r="B82" s="27" t="s">
        <v>73</v>
      </c>
      <c r="C82" s="27" t="s">
        <v>28</v>
      </c>
      <c r="D82" s="27" t="s">
        <v>101</v>
      </c>
      <c r="E82" s="27" t="s">
        <v>109</v>
      </c>
      <c r="F82" s="27" t="s">
        <v>72</v>
      </c>
      <c r="G82" s="27" t="s">
        <v>57</v>
      </c>
      <c r="H82" s="27" t="s">
        <v>31</v>
      </c>
      <c r="I82" s="27" t="s">
        <v>110</v>
      </c>
      <c r="J82" s="70" t="s">
        <v>187</v>
      </c>
      <c r="K82" s="12">
        <v>100</v>
      </c>
      <c r="L82" s="12">
        <v>100</v>
      </c>
      <c r="M82" s="12">
        <v>100</v>
      </c>
      <c r="N82" s="12">
        <v>100</v>
      </c>
      <c r="O82" s="106" t="s">
        <v>163</v>
      </c>
      <c r="P82" s="6">
        <v>214.6</v>
      </c>
      <c r="Q82" s="6">
        <v>200</v>
      </c>
      <c r="R82" s="6">
        <v>200</v>
      </c>
      <c r="S82" s="6">
        <v>200</v>
      </c>
      <c r="T82" s="6">
        <v>200</v>
      </c>
      <c r="U82" s="37"/>
      <c r="V82" s="38"/>
      <c r="W82" s="38"/>
      <c r="X82" s="38"/>
    </row>
    <row r="83" spans="1:24" ht="54" outlineLevel="3">
      <c r="A83" s="11">
        <f t="shared" si="26"/>
        <v>62</v>
      </c>
      <c r="B83" s="27" t="s">
        <v>73</v>
      </c>
      <c r="C83" s="27" t="s">
        <v>28</v>
      </c>
      <c r="D83" s="27" t="s">
        <v>101</v>
      </c>
      <c r="E83" s="27" t="s">
        <v>109</v>
      </c>
      <c r="F83" s="27" t="s">
        <v>44</v>
      </c>
      <c r="G83" s="27" t="s">
        <v>30</v>
      </c>
      <c r="H83" s="27" t="s">
        <v>31</v>
      </c>
      <c r="I83" s="27" t="s">
        <v>110</v>
      </c>
      <c r="J83" s="34" t="s">
        <v>113</v>
      </c>
      <c r="K83" s="12">
        <v>100</v>
      </c>
      <c r="L83" s="12">
        <v>100</v>
      </c>
      <c r="M83" s="12">
        <v>100</v>
      </c>
      <c r="N83" s="12">
        <v>100</v>
      </c>
      <c r="O83" s="106" t="s">
        <v>156</v>
      </c>
      <c r="P83" s="6">
        <f>P84</f>
        <v>7.4</v>
      </c>
      <c r="Q83" s="6">
        <f>Q84</f>
        <v>100</v>
      </c>
      <c r="R83" s="6">
        <f>R84</f>
        <v>10</v>
      </c>
      <c r="S83" s="6">
        <f>S84</f>
        <v>10</v>
      </c>
      <c r="T83" s="6">
        <f>T84</f>
        <v>10</v>
      </c>
      <c r="U83" s="37"/>
      <c r="V83" s="38"/>
      <c r="W83" s="38"/>
      <c r="X83" s="38"/>
    </row>
    <row r="84" spans="1:24" ht="67.5" outlineLevel="3">
      <c r="A84" s="11">
        <f t="shared" si="26"/>
        <v>63</v>
      </c>
      <c r="B84" s="27" t="s">
        <v>73</v>
      </c>
      <c r="C84" s="27" t="s">
        <v>28</v>
      </c>
      <c r="D84" s="27" t="s">
        <v>101</v>
      </c>
      <c r="E84" s="27" t="s">
        <v>109</v>
      </c>
      <c r="F84" s="27" t="s">
        <v>114</v>
      </c>
      <c r="G84" s="27" t="s">
        <v>57</v>
      </c>
      <c r="H84" s="27" t="s">
        <v>31</v>
      </c>
      <c r="I84" s="27" t="s">
        <v>110</v>
      </c>
      <c r="J84" s="34" t="s">
        <v>115</v>
      </c>
      <c r="K84" s="12">
        <v>100</v>
      </c>
      <c r="L84" s="12">
        <v>100</v>
      </c>
      <c r="M84" s="12">
        <v>100</v>
      </c>
      <c r="N84" s="12">
        <v>100</v>
      </c>
      <c r="O84" s="106" t="s">
        <v>156</v>
      </c>
      <c r="P84" s="6">
        <v>7.4</v>
      </c>
      <c r="Q84" s="6">
        <v>100</v>
      </c>
      <c r="R84" s="6">
        <v>10</v>
      </c>
      <c r="S84" s="6">
        <v>10</v>
      </c>
      <c r="T84" s="6">
        <v>10</v>
      </c>
      <c r="U84" s="37"/>
      <c r="V84" s="38"/>
      <c r="W84" s="38"/>
      <c r="X84" s="38"/>
    </row>
    <row r="85" spans="1:24" ht="27" outlineLevel="1">
      <c r="A85" s="11">
        <f t="shared" si="26"/>
        <v>64</v>
      </c>
      <c r="B85" s="27" t="s">
        <v>29</v>
      </c>
      <c r="C85" s="27" t="s">
        <v>28</v>
      </c>
      <c r="D85" s="27" t="s">
        <v>116</v>
      </c>
      <c r="E85" s="27" t="s">
        <v>30</v>
      </c>
      <c r="F85" s="27" t="s">
        <v>29</v>
      </c>
      <c r="G85" s="27" t="s">
        <v>30</v>
      </c>
      <c r="H85" s="27" t="s">
        <v>31</v>
      </c>
      <c r="I85" s="27" t="s">
        <v>29</v>
      </c>
      <c r="J85" s="34" t="s">
        <v>117</v>
      </c>
      <c r="K85" s="12"/>
      <c r="L85" s="12"/>
      <c r="M85" s="12"/>
      <c r="N85" s="12"/>
      <c r="O85" s="35"/>
      <c r="P85" s="6">
        <f>P86+P88+P90+P94+P95+P99++P101+P103+P104</f>
        <v>1118.1999999999998</v>
      </c>
      <c r="Q85" s="6">
        <f t="shared" ref="Q85:T85" si="28">Q86+Q88+Q90+Q94+Q95+Q99++Q101+Q103+Q104</f>
        <v>1100.5999999999999</v>
      </c>
      <c r="R85" s="6">
        <f t="shared" si="28"/>
        <v>380</v>
      </c>
      <c r="S85" s="6">
        <f t="shared" si="28"/>
        <v>405</v>
      </c>
      <c r="T85" s="6">
        <f t="shared" si="28"/>
        <v>430</v>
      </c>
      <c r="U85" s="37"/>
      <c r="V85" s="38"/>
      <c r="W85" s="38"/>
      <c r="X85" s="38"/>
    </row>
    <row r="86" spans="1:24" s="51" customFormat="1" ht="30" outlineLevel="1">
      <c r="A86" s="11">
        <f t="shared" si="26"/>
        <v>65</v>
      </c>
      <c r="B86" s="27" t="s">
        <v>35</v>
      </c>
      <c r="C86" s="27" t="s">
        <v>28</v>
      </c>
      <c r="D86" s="27" t="s">
        <v>116</v>
      </c>
      <c r="E86" s="27" t="s">
        <v>50</v>
      </c>
      <c r="F86" s="27" t="s">
        <v>29</v>
      </c>
      <c r="G86" s="27" t="s">
        <v>30</v>
      </c>
      <c r="H86" s="27" t="s">
        <v>31</v>
      </c>
      <c r="I86" s="27" t="s">
        <v>118</v>
      </c>
      <c r="J86" s="73" t="s">
        <v>188</v>
      </c>
      <c r="K86" s="12">
        <v>100</v>
      </c>
      <c r="L86" s="12"/>
      <c r="M86" s="12"/>
      <c r="N86" s="12"/>
      <c r="O86" s="36" t="s">
        <v>155</v>
      </c>
      <c r="P86" s="6">
        <f>P87</f>
        <v>3.7</v>
      </c>
      <c r="Q86" s="6">
        <f>Q87</f>
        <v>4</v>
      </c>
      <c r="R86" s="6">
        <f>R87</f>
        <v>0</v>
      </c>
      <c r="S86" s="6">
        <f>S87</f>
        <v>0</v>
      </c>
      <c r="T86" s="6">
        <f>T87</f>
        <v>0</v>
      </c>
      <c r="U86" s="49"/>
      <c r="V86" s="38"/>
      <c r="W86" s="50"/>
      <c r="X86" s="50"/>
    </row>
    <row r="87" spans="1:24" ht="63.75" outlineLevel="2">
      <c r="A87" s="11">
        <f t="shared" si="26"/>
        <v>66</v>
      </c>
      <c r="B87" s="27" t="s">
        <v>35</v>
      </c>
      <c r="C87" s="27" t="s">
        <v>28</v>
      </c>
      <c r="D87" s="27" t="s">
        <v>116</v>
      </c>
      <c r="E87" s="27" t="s">
        <v>50</v>
      </c>
      <c r="F87" s="27" t="s">
        <v>46</v>
      </c>
      <c r="G87" s="27" t="s">
        <v>33</v>
      </c>
      <c r="H87" s="27" t="s">
        <v>31</v>
      </c>
      <c r="I87" s="27" t="s">
        <v>118</v>
      </c>
      <c r="J87" s="70" t="s">
        <v>189</v>
      </c>
      <c r="K87" s="12">
        <v>100</v>
      </c>
      <c r="L87" s="12"/>
      <c r="M87" s="12"/>
      <c r="N87" s="12"/>
      <c r="O87" s="36" t="s">
        <v>155</v>
      </c>
      <c r="P87" s="6">
        <v>3.7</v>
      </c>
      <c r="Q87" s="6">
        <v>4</v>
      </c>
      <c r="R87" s="6"/>
      <c r="S87" s="6"/>
      <c r="T87" s="6"/>
      <c r="U87" s="37"/>
      <c r="V87" s="38"/>
      <c r="W87" s="38"/>
      <c r="X87" s="38"/>
    </row>
    <row r="88" spans="1:24" ht="67.5" outlineLevel="2">
      <c r="A88" s="11">
        <f t="shared" si="26"/>
        <v>67</v>
      </c>
      <c r="B88" s="27" t="s">
        <v>119</v>
      </c>
      <c r="C88" s="27" t="s">
        <v>28</v>
      </c>
      <c r="D88" s="27" t="s">
        <v>116</v>
      </c>
      <c r="E88" s="27" t="s">
        <v>63</v>
      </c>
      <c r="F88" s="27" t="s">
        <v>29</v>
      </c>
      <c r="G88" s="27" t="s">
        <v>33</v>
      </c>
      <c r="H88" s="27" t="s">
        <v>31</v>
      </c>
      <c r="I88" s="27" t="s">
        <v>118</v>
      </c>
      <c r="J88" s="34" t="s">
        <v>120</v>
      </c>
      <c r="K88" s="12">
        <v>100</v>
      </c>
      <c r="L88" s="12"/>
      <c r="M88" s="12"/>
      <c r="N88" s="12"/>
      <c r="O88" s="36" t="s">
        <v>158</v>
      </c>
      <c r="P88" s="6">
        <f>P89</f>
        <v>131</v>
      </c>
      <c r="Q88" s="6">
        <f t="shared" ref="Q88:T88" si="29">Q89</f>
        <v>100</v>
      </c>
      <c r="R88" s="6">
        <f t="shared" si="29"/>
        <v>0</v>
      </c>
      <c r="S88" s="6">
        <f t="shared" si="29"/>
        <v>0</v>
      </c>
      <c r="T88" s="6">
        <f t="shared" si="29"/>
        <v>0</v>
      </c>
      <c r="U88" s="37"/>
      <c r="V88" s="38"/>
      <c r="W88" s="38"/>
      <c r="X88" s="38"/>
    </row>
    <row r="89" spans="1:24" ht="67.5" outlineLevel="2">
      <c r="A89" s="11">
        <f t="shared" si="26"/>
        <v>68</v>
      </c>
      <c r="B89" s="27" t="s">
        <v>119</v>
      </c>
      <c r="C89" s="27" t="s">
        <v>28</v>
      </c>
      <c r="D89" s="27" t="s">
        <v>116</v>
      </c>
      <c r="E89" s="27" t="s">
        <v>63</v>
      </c>
      <c r="F89" s="27" t="s">
        <v>38</v>
      </c>
      <c r="G89" s="27" t="s">
        <v>33</v>
      </c>
      <c r="H89" s="27" t="s">
        <v>31</v>
      </c>
      <c r="I89" s="27" t="s">
        <v>118</v>
      </c>
      <c r="J89" s="34" t="s">
        <v>121</v>
      </c>
      <c r="K89" s="12">
        <v>100</v>
      </c>
      <c r="L89" s="12"/>
      <c r="M89" s="12"/>
      <c r="N89" s="12"/>
      <c r="O89" s="36" t="s">
        <v>158</v>
      </c>
      <c r="P89" s="6">
        <v>131</v>
      </c>
      <c r="Q89" s="6">
        <v>100</v>
      </c>
      <c r="R89" s="6"/>
      <c r="S89" s="6"/>
      <c r="T89" s="6"/>
      <c r="U89" s="37"/>
      <c r="V89" s="38"/>
      <c r="W89" s="38"/>
      <c r="X89" s="38"/>
    </row>
    <row r="90" spans="1:24" s="51" customFormat="1" ht="132" customHeight="1" outlineLevel="2">
      <c r="A90" s="11">
        <f t="shared" si="26"/>
        <v>69</v>
      </c>
      <c r="B90" s="27" t="s">
        <v>29</v>
      </c>
      <c r="C90" s="27" t="s">
        <v>28</v>
      </c>
      <c r="D90" s="27" t="s">
        <v>116</v>
      </c>
      <c r="E90" s="27" t="s">
        <v>122</v>
      </c>
      <c r="F90" s="27" t="s">
        <v>29</v>
      </c>
      <c r="G90" s="27" t="s">
        <v>30</v>
      </c>
      <c r="H90" s="27" t="s">
        <v>31</v>
      </c>
      <c r="I90" s="27" t="s">
        <v>118</v>
      </c>
      <c r="J90" s="70" t="s">
        <v>190</v>
      </c>
      <c r="K90" s="12">
        <v>100</v>
      </c>
      <c r="L90" s="12"/>
      <c r="M90" s="12"/>
      <c r="N90" s="12"/>
      <c r="O90" s="106"/>
      <c r="P90" s="6">
        <f>P91+P92</f>
        <v>571.4</v>
      </c>
      <c r="Q90" s="6">
        <f t="shared" ref="Q90:T90" si="30">Q91+Q92</f>
        <v>623</v>
      </c>
      <c r="R90" s="6">
        <f t="shared" si="30"/>
        <v>0</v>
      </c>
      <c r="S90" s="6">
        <f t="shared" si="30"/>
        <v>0</v>
      </c>
      <c r="T90" s="6">
        <f t="shared" si="30"/>
        <v>0</v>
      </c>
      <c r="U90" s="49"/>
      <c r="V90" s="38"/>
      <c r="W90" s="50"/>
      <c r="X90" s="50"/>
    </row>
    <row r="91" spans="1:24" s="51" customFormat="1" ht="54" outlineLevel="2">
      <c r="A91" s="11">
        <f t="shared" si="26"/>
        <v>70</v>
      </c>
      <c r="B91" s="27" t="s">
        <v>124</v>
      </c>
      <c r="C91" s="27" t="s">
        <v>28</v>
      </c>
      <c r="D91" s="27" t="s">
        <v>116</v>
      </c>
      <c r="E91" s="27" t="s">
        <v>122</v>
      </c>
      <c r="F91" s="27" t="s">
        <v>98</v>
      </c>
      <c r="G91" s="27" t="s">
        <v>33</v>
      </c>
      <c r="H91" s="27" t="s">
        <v>31</v>
      </c>
      <c r="I91" s="27" t="s">
        <v>118</v>
      </c>
      <c r="J91" s="34" t="s">
        <v>123</v>
      </c>
      <c r="K91" s="12">
        <v>100</v>
      </c>
      <c r="L91" s="12"/>
      <c r="M91" s="12"/>
      <c r="N91" s="12"/>
      <c r="O91" s="52" t="s">
        <v>6</v>
      </c>
      <c r="P91" s="6">
        <v>0.5</v>
      </c>
      <c r="Q91" s="6">
        <v>3</v>
      </c>
      <c r="R91" s="6"/>
      <c r="S91" s="6"/>
      <c r="T91" s="6"/>
      <c r="U91" s="49"/>
      <c r="V91" s="38"/>
      <c r="W91" s="50"/>
      <c r="X91" s="50"/>
    </row>
    <row r="92" spans="1:24" ht="67.5" outlineLevel="2">
      <c r="A92" s="11">
        <f t="shared" si="26"/>
        <v>71</v>
      </c>
      <c r="B92" s="27" t="s">
        <v>119</v>
      </c>
      <c r="C92" s="27" t="s">
        <v>28</v>
      </c>
      <c r="D92" s="27" t="s">
        <v>116</v>
      </c>
      <c r="E92" s="27" t="s">
        <v>122</v>
      </c>
      <c r="F92" s="27" t="s">
        <v>74</v>
      </c>
      <c r="G92" s="27" t="s">
        <v>30</v>
      </c>
      <c r="H92" s="27" t="s">
        <v>31</v>
      </c>
      <c r="I92" s="27" t="s">
        <v>118</v>
      </c>
      <c r="J92" s="76" t="s">
        <v>191</v>
      </c>
      <c r="K92" s="12">
        <v>100</v>
      </c>
      <c r="L92" s="12"/>
      <c r="M92" s="12"/>
      <c r="N92" s="12"/>
      <c r="O92" s="36" t="s">
        <v>158</v>
      </c>
      <c r="P92" s="6">
        <f>P93</f>
        <v>570.9</v>
      </c>
      <c r="Q92" s="6">
        <f t="shared" ref="Q92:T92" si="31">Q93</f>
        <v>620</v>
      </c>
      <c r="R92" s="6">
        <f t="shared" si="31"/>
        <v>0</v>
      </c>
      <c r="S92" s="6">
        <f t="shared" si="31"/>
        <v>0</v>
      </c>
      <c r="T92" s="6">
        <f t="shared" si="31"/>
        <v>0</v>
      </c>
      <c r="U92" s="37"/>
      <c r="V92" s="38"/>
      <c r="W92" s="38"/>
      <c r="X92" s="38"/>
    </row>
    <row r="93" spans="1:24" ht="67.5" outlineLevel="2">
      <c r="A93" s="11">
        <f t="shared" si="26"/>
        <v>72</v>
      </c>
      <c r="B93" s="27" t="s">
        <v>119</v>
      </c>
      <c r="C93" s="27" t="s">
        <v>28</v>
      </c>
      <c r="D93" s="27" t="s">
        <v>116</v>
      </c>
      <c r="E93" s="27" t="s">
        <v>122</v>
      </c>
      <c r="F93" s="27" t="s">
        <v>192</v>
      </c>
      <c r="G93" s="27" t="s">
        <v>57</v>
      </c>
      <c r="H93" s="27" t="s">
        <v>31</v>
      </c>
      <c r="I93" s="27" t="s">
        <v>118</v>
      </c>
      <c r="J93" s="76" t="s">
        <v>193</v>
      </c>
      <c r="K93" s="12">
        <v>100</v>
      </c>
      <c r="L93" s="12"/>
      <c r="M93" s="12"/>
      <c r="N93" s="12"/>
      <c r="O93" s="36" t="s">
        <v>158</v>
      </c>
      <c r="P93" s="6">
        <v>570.9</v>
      </c>
      <c r="Q93" s="6">
        <v>620</v>
      </c>
      <c r="R93" s="6"/>
      <c r="S93" s="6"/>
      <c r="T93" s="6"/>
      <c r="U93" s="37"/>
      <c r="V93" s="38"/>
      <c r="W93" s="38"/>
      <c r="X93" s="38"/>
    </row>
    <row r="94" spans="1:24" ht="67.5" outlineLevel="2">
      <c r="A94" s="11">
        <f t="shared" si="26"/>
        <v>73</v>
      </c>
      <c r="B94" s="27" t="s">
        <v>119</v>
      </c>
      <c r="C94" s="27" t="s">
        <v>28</v>
      </c>
      <c r="D94" s="27" t="s">
        <v>116</v>
      </c>
      <c r="E94" s="27" t="s">
        <v>125</v>
      </c>
      <c r="F94" s="27" t="s">
        <v>29</v>
      </c>
      <c r="G94" s="27" t="s">
        <v>33</v>
      </c>
      <c r="H94" s="27" t="s">
        <v>31</v>
      </c>
      <c r="I94" s="27" t="s">
        <v>118</v>
      </c>
      <c r="J94" s="34" t="s">
        <v>126</v>
      </c>
      <c r="K94" s="12">
        <v>100</v>
      </c>
      <c r="L94" s="12"/>
      <c r="M94" s="12"/>
      <c r="N94" s="12"/>
      <c r="O94" s="36" t="s">
        <v>158</v>
      </c>
      <c r="P94" s="6">
        <v>18.399999999999999</v>
      </c>
      <c r="Q94" s="6">
        <v>6</v>
      </c>
      <c r="R94" s="6"/>
      <c r="S94" s="6"/>
      <c r="T94" s="6"/>
      <c r="U94" s="37"/>
      <c r="V94" s="38"/>
      <c r="W94" s="38"/>
      <c r="X94" s="38"/>
    </row>
    <row r="95" spans="1:24" ht="40.5" outlineLevel="2">
      <c r="A95" s="11">
        <f t="shared" si="26"/>
        <v>74</v>
      </c>
      <c r="B95" s="27" t="s">
        <v>29</v>
      </c>
      <c r="C95" s="27" t="s">
        <v>28</v>
      </c>
      <c r="D95" s="27" t="s">
        <v>116</v>
      </c>
      <c r="E95" s="27" t="s">
        <v>127</v>
      </c>
      <c r="F95" s="27" t="s">
        <v>29</v>
      </c>
      <c r="G95" s="27" t="s">
        <v>33</v>
      </c>
      <c r="H95" s="27" t="s">
        <v>31</v>
      </c>
      <c r="I95" s="27" t="s">
        <v>118</v>
      </c>
      <c r="J95" s="34" t="s">
        <v>128</v>
      </c>
      <c r="K95" s="12"/>
      <c r="L95" s="12"/>
      <c r="M95" s="12"/>
      <c r="N95" s="12"/>
      <c r="O95" s="36"/>
      <c r="P95" s="6">
        <f>P98+P96</f>
        <v>10</v>
      </c>
      <c r="Q95" s="6">
        <f t="shared" ref="Q95:T95" si="32">Q98+Q96</f>
        <v>16</v>
      </c>
      <c r="R95" s="6">
        <f t="shared" si="32"/>
        <v>0</v>
      </c>
      <c r="S95" s="6">
        <f t="shared" si="32"/>
        <v>0</v>
      </c>
      <c r="T95" s="6">
        <f t="shared" si="32"/>
        <v>0</v>
      </c>
      <c r="U95" s="37"/>
      <c r="V95" s="38"/>
      <c r="W95" s="38"/>
      <c r="X95" s="38"/>
    </row>
    <row r="96" spans="1:24" ht="67.5" outlineLevel="2">
      <c r="A96" s="11">
        <f t="shared" si="26"/>
        <v>75</v>
      </c>
      <c r="B96" s="27" t="s">
        <v>119</v>
      </c>
      <c r="C96" s="27" t="s">
        <v>28</v>
      </c>
      <c r="D96" s="27" t="s">
        <v>116</v>
      </c>
      <c r="E96" s="27" t="s">
        <v>127</v>
      </c>
      <c r="F96" s="27" t="s">
        <v>38</v>
      </c>
      <c r="G96" s="27" t="s">
        <v>33</v>
      </c>
      <c r="H96" s="27" t="s">
        <v>31</v>
      </c>
      <c r="I96" s="27" t="s">
        <v>118</v>
      </c>
      <c r="J96" s="75" t="s">
        <v>194</v>
      </c>
      <c r="K96" s="12">
        <v>100</v>
      </c>
      <c r="L96" s="12"/>
      <c r="M96" s="12"/>
      <c r="N96" s="12"/>
      <c r="O96" s="36" t="s">
        <v>158</v>
      </c>
      <c r="P96" s="6">
        <f>P97</f>
        <v>1</v>
      </c>
      <c r="Q96" s="6">
        <f t="shared" ref="Q96:T96" si="33">Q97</f>
        <v>5</v>
      </c>
      <c r="R96" s="6">
        <f t="shared" si="33"/>
        <v>0</v>
      </c>
      <c r="S96" s="6">
        <f t="shared" si="33"/>
        <v>0</v>
      </c>
      <c r="T96" s="6">
        <f t="shared" si="33"/>
        <v>0</v>
      </c>
      <c r="U96" s="37"/>
      <c r="V96" s="38"/>
      <c r="W96" s="38"/>
      <c r="X96" s="38"/>
    </row>
    <row r="97" spans="1:24" ht="67.5" outlineLevel="2">
      <c r="A97" s="11">
        <f t="shared" si="26"/>
        <v>76</v>
      </c>
      <c r="B97" s="27" t="s">
        <v>119</v>
      </c>
      <c r="C97" s="27" t="s">
        <v>28</v>
      </c>
      <c r="D97" s="27" t="s">
        <v>116</v>
      </c>
      <c r="E97" s="27" t="s">
        <v>127</v>
      </c>
      <c r="F97" s="27" t="s">
        <v>150</v>
      </c>
      <c r="G97" s="27" t="s">
        <v>33</v>
      </c>
      <c r="H97" s="27" t="s">
        <v>31</v>
      </c>
      <c r="I97" s="27" t="s">
        <v>118</v>
      </c>
      <c r="J97" s="75" t="s">
        <v>195</v>
      </c>
      <c r="K97" s="12">
        <v>100</v>
      </c>
      <c r="L97" s="12"/>
      <c r="M97" s="12"/>
      <c r="N97" s="12"/>
      <c r="O97" s="36" t="s">
        <v>158</v>
      </c>
      <c r="P97" s="6">
        <v>1</v>
      </c>
      <c r="Q97" s="6">
        <v>5</v>
      </c>
      <c r="R97" s="6"/>
      <c r="S97" s="6"/>
      <c r="T97" s="6"/>
      <c r="U97" s="37"/>
      <c r="V97" s="38"/>
      <c r="W97" s="38"/>
      <c r="X97" s="38"/>
    </row>
    <row r="98" spans="1:24" ht="66" customHeight="1" outlineLevel="2">
      <c r="A98" s="11">
        <f t="shared" si="26"/>
        <v>77</v>
      </c>
      <c r="B98" s="27" t="s">
        <v>119</v>
      </c>
      <c r="C98" s="27" t="s">
        <v>28</v>
      </c>
      <c r="D98" s="27" t="s">
        <v>116</v>
      </c>
      <c r="E98" s="27" t="s">
        <v>127</v>
      </c>
      <c r="F98" s="27" t="s">
        <v>46</v>
      </c>
      <c r="G98" s="27" t="s">
        <v>33</v>
      </c>
      <c r="H98" s="27" t="s">
        <v>31</v>
      </c>
      <c r="I98" s="27" t="s">
        <v>118</v>
      </c>
      <c r="J98" s="34" t="s">
        <v>129</v>
      </c>
      <c r="K98" s="12">
        <v>100</v>
      </c>
      <c r="L98" s="12"/>
      <c r="M98" s="12"/>
      <c r="N98" s="12"/>
      <c r="O98" s="36" t="s">
        <v>158</v>
      </c>
      <c r="P98" s="6">
        <v>9</v>
      </c>
      <c r="Q98" s="6">
        <v>11</v>
      </c>
      <c r="R98" s="6"/>
      <c r="S98" s="6"/>
      <c r="T98" s="6"/>
      <c r="U98" s="37"/>
      <c r="V98" s="38"/>
      <c r="W98" s="38"/>
      <c r="X98" s="38"/>
    </row>
    <row r="99" spans="1:24" ht="67.5" hidden="1" outlineLevel="2">
      <c r="A99" s="11">
        <f t="shared" si="26"/>
        <v>78</v>
      </c>
      <c r="B99" s="27" t="s">
        <v>130</v>
      </c>
      <c r="C99" s="27" t="s">
        <v>28</v>
      </c>
      <c r="D99" s="27" t="s">
        <v>116</v>
      </c>
      <c r="E99" s="27" t="s">
        <v>131</v>
      </c>
      <c r="F99" s="27" t="s">
        <v>29</v>
      </c>
      <c r="G99" s="27" t="s">
        <v>30</v>
      </c>
      <c r="H99" s="27" t="s">
        <v>31</v>
      </c>
      <c r="I99" s="27" t="s">
        <v>118</v>
      </c>
      <c r="J99" s="34" t="s">
        <v>132</v>
      </c>
      <c r="K99" s="12">
        <v>100</v>
      </c>
      <c r="L99" s="12"/>
      <c r="M99" s="12"/>
      <c r="N99" s="12"/>
      <c r="O99" s="53" t="s">
        <v>5</v>
      </c>
      <c r="P99" s="6">
        <f>P100</f>
        <v>0</v>
      </c>
      <c r="Q99" s="6">
        <f>Q100</f>
        <v>0</v>
      </c>
      <c r="R99" s="6">
        <f>R100</f>
        <v>0</v>
      </c>
      <c r="S99" s="6">
        <f>S100</f>
        <v>0</v>
      </c>
      <c r="T99" s="6">
        <f>T100</f>
        <v>0</v>
      </c>
      <c r="U99" s="37"/>
      <c r="V99" s="38"/>
      <c r="W99" s="38"/>
      <c r="X99" s="38"/>
    </row>
    <row r="100" spans="1:24" ht="81" hidden="1" outlineLevel="2">
      <c r="A100" s="11">
        <f t="shared" si="26"/>
        <v>79</v>
      </c>
      <c r="B100" s="27" t="s">
        <v>130</v>
      </c>
      <c r="C100" s="27" t="s">
        <v>28</v>
      </c>
      <c r="D100" s="27" t="s">
        <v>116</v>
      </c>
      <c r="E100" s="27" t="s">
        <v>131</v>
      </c>
      <c r="F100" s="27" t="s">
        <v>104</v>
      </c>
      <c r="G100" s="27" t="s">
        <v>57</v>
      </c>
      <c r="H100" s="27" t="s">
        <v>31</v>
      </c>
      <c r="I100" s="27" t="s">
        <v>118</v>
      </c>
      <c r="J100" s="34" t="s">
        <v>133</v>
      </c>
      <c r="K100" s="12">
        <v>100</v>
      </c>
      <c r="L100" s="12"/>
      <c r="M100" s="12"/>
      <c r="N100" s="12"/>
      <c r="O100" s="53" t="s">
        <v>5</v>
      </c>
      <c r="P100" s="6"/>
      <c r="Q100" s="6">
        <v>0</v>
      </c>
      <c r="R100" s="6">
        <v>0</v>
      </c>
      <c r="S100" s="6">
        <v>0</v>
      </c>
      <c r="T100" s="6">
        <v>0</v>
      </c>
      <c r="U100" s="37"/>
      <c r="V100" s="38"/>
      <c r="W100" s="38"/>
      <c r="X100" s="38"/>
    </row>
    <row r="101" spans="1:24" ht="54" outlineLevel="2">
      <c r="A101" s="11">
        <f t="shared" si="26"/>
        <v>80</v>
      </c>
      <c r="B101" s="27" t="s">
        <v>196</v>
      </c>
      <c r="C101" s="27" t="s">
        <v>28</v>
      </c>
      <c r="D101" s="27" t="s">
        <v>116</v>
      </c>
      <c r="E101" s="27" t="s">
        <v>134</v>
      </c>
      <c r="F101" s="27" t="s">
        <v>29</v>
      </c>
      <c r="G101" s="27" t="s">
        <v>30</v>
      </c>
      <c r="H101" s="27" t="s">
        <v>31</v>
      </c>
      <c r="I101" s="27" t="s">
        <v>118</v>
      </c>
      <c r="J101" s="34" t="s">
        <v>135</v>
      </c>
      <c r="K101" s="12">
        <v>100</v>
      </c>
      <c r="L101" s="12"/>
      <c r="M101" s="12"/>
      <c r="N101" s="12"/>
      <c r="O101" s="77" t="s">
        <v>197</v>
      </c>
      <c r="P101" s="6">
        <f>P102</f>
        <v>51</v>
      </c>
      <c r="Q101" s="6">
        <f>Q102</f>
        <v>60</v>
      </c>
      <c r="R101" s="6">
        <f>R102</f>
        <v>0</v>
      </c>
      <c r="S101" s="6">
        <f>S102</f>
        <v>0</v>
      </c>
      <c r="T101" s="6">
        <f>T102</f>
        <v>0</v>
      </c>
      <c r="U101" s="37"/>
      <c r="V101" s="38"/>
      <c r="W101" s="38"/>
      <c r="X101" s="38"/>
    </row>
    <row r="102" spans="1:24" ht="54" outlineLevel="2">
      <c r="A102" s="11">
        <f t="shared" si="26"/>
        <v>81</v>
      </c>
      <c r="B102" s="27" t="s">
        <v>196</v>
      </c>
      <c r="C102" s="27" t="s">
        <v>28</v>
      </c>
      <c r="D102" s="27" t="s">
        <v>116</v>
      </c>
      <c r="E102" s="27" t="s">
        <v>134</v>
      </c>
      <c r="F102" s="27" t="s">
        <v>46</v>
      </c>
      <c r="G102" s="27" t="s">
        <v>57</v>
      </c>
      <c r="H102" s="27" t="s">
        <v>31</v>
      </c>
      <c r="I102" s="27" t="s">
        <v>118</v>
      </c>
      <c r="J102" s="34" t="s">
        <v>136</v>
      </c>
      <c r="K102" s="12">
        <v>100</v>
      </c>
      <c r="L102" s="12"/>
      <c r="M102" s="12"/>
      <c r="N102" s="12"/>
      <c r="O102" s="77" t="s">
        <v>197</v>
      </c>
      <c r="P102" s="6">
        <v>51</v>
      </c>
      <c r="Q102" s="6">
        <v>60</v>
      </c>
      <c r="R102" s="6"/>
      <c r="S102" s="6"/>
      <c r="T102" s="6"/>
      <c r="U102" s="37"/>
      <c r="V102" s="38"/>
      <c r="W102" s="38"/>
      <c r="X102" s="38"/>
    </row>
    <row r="103" spans="1:24" ht="81" outlineLevel="2">
      <c r="A103" s="11">
        <f t="shared" si="26"/>
        <v>82</v>
      </c>
      <c r="B103" s="27" t="s">
        <v>119</v>
      </c>
      <c r="C103" s="27" t="s">
        <v>28</v>
      </c>
      <c r="D103" s="27" t="s">
        <v>116</v>
      </c>
      <c r="E103" s="27" t="s">
        <v>137</v>
      </c>
      <c r="F103" s="27" t="s">
        <v>29</v>
      </c>
      <c r="G103" s="27" t="s">
        <v>33</v>
      </c>
      <c r="H103" s="27" t="s">
        <v>31</v>
      </c>
      <c r="I103" s="27" t="s">
        <v>118</v>
      </c>
      <c r="J103" s="54" t="s">
        <v>138</v>
      </c>
      <c r="K103" s="12">
        <v>100</v>
      </c>
      <c r="L103" s="12"/>
      <c r="M103" s="12"/>
      <c r="N103" s="12"/>
      <c r="O103" s="36" t="s">
        <v>158</v>
      </c>
      <c r="P103" s="6">
        <v>29.8</v>
      </c>
      <c r="Q103" s="6">
        <v>41</v>
      </c>
      <c r="R103" s="6"/>
      <c r="S103" s="6"/>
      <c r="T103" s="6"/>
      <c r="U103" s="15"/>
      <c r="V103" s="38"/>
      <c r="W103" s="38"/>
      <c r="X103" s="38"/>
    </row>
    <row r="104" spans="1:24" ht="27" outlineLevel="2">
      <c r="A104" s="11">
        <f t="shared" si="26"/>
        <v>83</v>
      </c>
      <c r="B104" s="27" t="s">
        <v>29</v>
      </c>
      <c r="C104" s="27" t="s">
        <v>28</v>
      </c>
      <c r="D104" s="27" t="s">
        <v>116</v>
      </c>
      <c r="E104" s="27" t="s">
        <v>139</v>
      </c>
      <c r="F104" s="27" t="s">
        <v>29</v>
      </c>
      <c r="G104" s="27" t="s">
        <v>30</v>
      </c>
      <c r="H104" s="27" t="s">
        <v>31</v>
      </c>
      <c r="I104" s="27" t="s">
        <v>118</v>
      </c>
      <c r="J104" s="34" t="s">
        <v>140</v>
      </c>
      <c r="K104" s="12"/>
      <c r="L104" s="12"/>
      <c r="M104" s="12"/>
      <c r="N104" s="12"/>
      <c r="O104" s="106"/>
      <c r="P104" s="6">
        <f>P105+P106+P107+P108+P109+P110+P111+P112+P113</f>
        <v>302.89999999999998</v>
      </c>
      <c r="Q104" s="6">
        <f t="shared" ref="Q104:T104" si="34">Q105+Q106+Q107+Q108+Q109+Q110+Q111+Q112+Q113</f>
        <v>250.6</v>
      </c>
      <c r="R104" s="6">
        <f t="shared" si="34"/>
        <v>380</v>
      </c>
      <c r="S104" s="6">
        <f t="shared" si="34"/>
        <v>405</v>
      </c>
      <c r="T104" s="6">
        <f t="shared" si="34"/>
        <v>430</v>
      </c>
      <c r="U104" s="37"/>
      <c r="V104" s="38"/>
      <c r="W104" s="38"/>
      <c r="X104" s="38"/>
    </row>
    <row r="105" spans="1:24" ht="54" outlineLevel="2">
      <c r="A105" s="11">
        <f t="shared" si="26"/>
        <v>84</v>
      </c>
      <c r="B105" s="27" t="s">
        <v>196</v>
      </c>
      <c r="C105" s="27" t="s">
        <v>28</v>
      </c>
      <c r="D105" s="27" t="s">
        <v>116</v>
      </c>
      <c r="E105" s="27" t="s">
        <v>139</v>
      </c>
      <c r="F105" s="27" t="s">
        <v>104</v>
      </c>
      <c r="G105" s="27" t="s">
        <v>57</v>
      </c>
      <c r="H105" s="27" t="s">
        <v>31</v>
      </c>
      <c r="I105" s="27" t="s">
        <v>118</v>
      </c>
      <c r="J105" s="34" t="s">
        <v>142</v>
      </c>
      <c r="K105" s="12">
        <v>100</v>
      </c>
      <c r="L105" s="12"/>
      <c r="M105" s="12"/>
      <c r="N105" s="12"/>
      <c r="O105" s="77" t="s">
        <v>197</v>
      </c>
      <c r="P105" s="6">
        <v>9</v>
      </c>
      <c r="Q105" s="6"/>
      <c r="R105" s="6"/>
      <c r="S105" s="6"/>
      <c r="T105" s="6"/>
      <c r="U105" s="37"/>
      <c r="V105" s="38"/>
      <c r="W105" s="38"/>
      <c r="X105" s="38"/>
    </row>
    <row r="106" spans="1:24" s="51" customFormat="1" ht="54" outlineLevel="2">
      <c r="A106" s="11">
        <f t="shared" si="26"/>
        <v>85</v>
      </c>
      <c r="B106" s="27" t="s">
        <v>98</v>
      </c>
      <c r="C106" s="27" t="s">
        <v>28</v>
      </c>
      <c r="D106" s="27" t="s">
        <v>116</v>
      </c>
      <c r="E106" s="27" t="s">
        <v>139</v>
      </c>
      <c r="F106" s="27" t="s">
        <v>104</v>
      </c>
      <c r="G106" s="27" t="s">
        <v>57</v>
      </c>
      <c r="H106" s="27" t="s">
        <v>31</v>
      </c>
      <c r="I106" s="27" t="s">
        <v>118</v>
      </c>
      <c r="J106" s="34" t="s">
        <v>142</v>
      </c>
      <c r="K106" s="12">
        <v>100</v>
      </c>
      <c r="L106" s="12"/>
      <c r="M106" s="12"/>
      <c r="N106" s="12"/>
      <c r="O106" s="55" t="s">
        <v>14</v>
      </c>
      <c r="P106" s="6">
        <v>11</v>
      </c>
      <c r="Q106" s="6"/>
      <c r="R106" s="6"/>
      <c r="S106" s="6"/>
      <c r="T106" s="6"/>
      <c r="U106" s="37"/>
      <c r="V106" s="38"/>
      <c r="W106" s="50"/>
      <c r="X106" s="50"/>
    </row>
    <row r="107" spans="1:24" s="51" customFormat="1" ht="67.5" outlineLevel="2">
      <c r="A107" s="11">
        <f t="shared" si="26"/>
        <v>86</v>
      </c>
      <c r="B107" s="27" t="s">
        <v>141</v>
      </c>
      <c r="C107" s="27" t="s">
        <v>28</v>
      </c>
      <c r="D107" s="27" t="s">
        <v>116</v>
      </c>
      <c r="E107" s="27" t="s">
        <v>139</v>
      </c>
      <c r="F107" s="27" t="s">
        <v>104</v>
      </c>
      <c r="G107" s="27" t="s">
        <v>57</v>
      </c>
      <c r="H107" s="27" t="s">
        <v>31</v>
      </c>
      <c r="I107" s="27" t="s">
        <v>118</v>
      </c>
      <c r="J107" s="34" t="s">
        <v>142</v>
      </c>
      <c r="K107" s="12">
        <v>100</v>
      </c>
      <c r="L107" s="12"/>
      <c r="M107" s="12"/>
      <c r="N107" s="12"/>
      <c r="O107" s="36" t="s">
        <v>159</v>
      </c>
      <c r="P107" s="6">
        <v>4</v>
      </c>
      <c r="Q107" s="6"/>
      <c r="R107" s="6"/>
      <c r="S107" s="6"/>
      <c r="T107" s="6"/>
      <c r="U107" s="37"/>
      <c r="V107" s="38"/>
      <c r="W107" s="50"/>
      <c r="X107" s="50"/>
    </row>
    <row r="108" spans="1:24" s="51" customFormat="1" ht="54" outlineLevel="2">
      <c r="A108" s="11">
        <f t="shared" si="26"/>
        <v>87</v>
      </c>
      <c r="B108" s="27" t="s">
        <v>124</v>
      </c>
      <c r="C108" s="27" t="s">
        <v>28</v>
      </c>
      <c r="D108" s="27" t="s">
        <v>116</v>
      </c>
      <c r="E108" s="27" t="s">
        <v>139</v>
      </c>
      <c r="F108" s="27" t="s">
        <v>104</v>
      </c>
      <c r="G108" s="27" t="s">
        <v>57</v>
      </c>
      <c r="H108" s="27" t="s">
        <v>31</v>
      </c>
      <c r="I108" s="27" t="s">
        <v>118</v>
      </c>
      <c r="J108" s="34" t="s">
        <v>142</v>
      </c>
      <c r="K108" s="12">
        <v>100</v>
      </c>
      <c r="L108" s="12"/>
      <c r="M108" s="12"/>
      <c r="N108" s="12"/>
      <c r="O108" s="52" t="s">
        <v>6</v>
      </c>
      <c r="P108" s="6">
        <v>4</v>
      </c>
      <c r="Q108" s="6"/>
      <c r="R108" s="6"/>
      <c r="S108" s="6"/>
      <c r="T108" s="6"/>
      <c r="U108" s="37"/>
      <c r="V108" s="38"/>
      <c r="W108" s="50"/>
      <c r="X108" s="50"/>
    </row>
    <row r="109" spans="1:24" s="51" customFormat="1" ht="54" outlineLevel="2">
      <c r="A109" s="11">
        <f t="shared" si="26"/>
        <v>88</v>
      </c>
      <c r="B109" s="27" t="s">
        <v>69</v>
      </c>
      <c r="C109" s="27" t="s">
        <v>28</v>
      </c>
      <c r="D109" s="27" t="s">
        <v>116</v>
      </c>
      <c r="E109" s="27" t="s">
        <v>139</v>
      </c>
      <c r="F109" s="27" t="s">
        <v>104</v>
      </c>
      <c r="G109" s="27" t="s">
        <v>57</v>
      </c>
      <c r="H109" s="27" t="s">
        <v>31</v>
      </c>
      <c r="I109" s="27" t="s">
        <v>118</v>
      </c>
      <c r="J109" s="34" t="s">
        <v>142</v>
      </c>
      <c r="K109" s="12">
        <v>100</v>
      </c>
      <c r="L109" s="12"/>
      <c r="M109" s="12"/>
      <c r="N109" s="12"/>
      <c r="O109" s="78" t="s">
        <v>198</v>
      </c>
      <c r="P109" s="6">
        <v>30</v>
      </c>
      <c r="Q109" s="6"/>
      <c r="R109" s="6"/>
      <c r="S109" s="6"/>
      <c r="T109" s="6"/>
      <c r="U109" s="37"/>
      <c r="V109" s="38"/>
      <c r="W109" s="50"/>
      <c r="X109" s="50"/>
    </row>
    <row r="110" spans="1:24" s="51" customFormat="1" ht="94.5" outlineLevel="2">
      <c r="A110" s="11">
        <f t="shared" si="26"/>
        <v>89</v>
      </c>
      <c r="B110" s="27" t="s">
        <v>143</v>
      </c>
      <c r="C110" s="27" t="s">
        <v>28</v>
      </c>
      <c r="D110" s="27" t="s">
        <v>116</v>
      </c>
      <c r="E110" s="27" t="s">
        <v>139</v>
      </c>
      <c r="F110" s="27" t="s">
        <v>104</v>
      </c>
      <c r="G110" s="27" t="s">
        <v>57</v>
      </c>
      <c r="H110" s="27" t="s">
        <v>31</v>
      </c>
      <c r="I110" s="27" t="s">
        <v>118</v>
      </c>
      <c r="J110" s="34" t="s">
        <v>142</v>
      </c>
      <c r="K110" s="12">
        <v>100</v>
      </c>
      <c r="L110" s="12"/>
      <c r="M110" s="12"/>
      <c r="N110" s="12"/>
      <c r="O110" s="52" t="s">
        <v>15</v>
      </c>
      <c r="P110" s="6">
        <v>3</v>
      </c>
      <c r="Q110" s="6"/>
      <c r="R110" s="6"/>
      <c r="S110" s="6"/>
      <c r="T110" s="6"/>
      <c r="U110" s="37"/>
      <c r="V110" s="38"/>
      <c r="W110" s="50"/>
      <c r="X110" s="50"/>
    </row>
    <row r="111" spans="1:24" s="51" customFormat="1" ht="67.5" outlineLevel="2">
      <c r="A111" s="11">
        <f t="shared" si="26"/>
        <v>90</v>
      </c>
      <c r="B111" s="27" t="s">
        <v>73</v>
      </c>
      <c r="C111" s="27" t="s">
        <v>28</v>
      </c>
      <c r="D111" s="27" t="s">
        <v>116</v>
      </c>
      <c r="E111" s="27" t="s">
        <v>139</v>
      </c>
      <c r="F111" s="27" t="s">
        <v>104</v>
      </c>
      <c r="G111" s="27" t="s">
        <v>57</v>
      </c>
      <c r="H111" s="27" t="s">
        <v>31</v>
      </c>
      <c r="I111" s="27" t="s">
        <v>118</v>
      </c>
      <c r="J111" s="34" t="s">
        <v>142</v>
      </c>
      <c r="K111" s="12">
        <v>100</v>
      </c>
      <c r="L111" s="12">
        <v>100</v>
      </c>
      <c r="M111" s="12">
        <v>100</v>
      </c>
      <c r="N111" s="12">
        <v>100</v>
      </c>
      <c r="O111" s="36" t="s">
        <v>158</v>
      </c>
      <c r="P111" s="6">
        <v>83.3</v>
      </c>
      <c r="Q111" s="6">
        <v>95</v>
      </c>
      <c r="R111" s="6">
        <v>200</v>
      </c>
      <c r="S111" s="6">
        <v>210</v>
      </c>
      <c r="T111" s="6">
        <v>220</v>
      </c>
      <c r="U111" s="37"/>
      <c r="V111" s="38"/>
      <c r="W111" s="50"/>
      <c r="X111" s="50"/>
    </row>
    <row r="112" spans="1:24" ht="54" outlineLevel="3">
      <c r="A112" s="11">
        <f t="shared" si="26"/>
        <v>91</v>
      </c>
      <c r="B112" s="27" t="s">
        <v>91</v>
      </c>
      <c r="C112" s="27" t="s">
        <v>28</v>
      </c>
      <c r="D112" s="27" t="s">
        <v>116</v>
      </c>
      <c r="E112" s="27" t="s">
        <v>139</v>
      </c>
      <c r="F112" s="27" t="s">
        <v>104</v>
      </c>
      <c r="G112" s="27" t="s">
        <v>57</v>
      </c>
      <c r="H112" s="27" t="s">
        <v>31</v>
      </c>
      <c r="I112" s="27" t="s">
        <v>118</v>
      </c>
      <c r="J112" s="34" t="s">
        <v>142</v>
      </c>
      <c r="K112" s="12">
        <v>100</v>
      </c>
      <c r="L112" s="12">
        <v>100</v>
      </c>
      <c r="M112" s="12">
        <v>100</v>
      </c>
      <c r="N112" s="12">
        <v>100</v>
      </c>
      <c r="O112" s="106" t="s">
        <v>163</v>
      </c>
      <c r="P112" s="6">
        <v>130.6</v>
      </c>
      <c r="Q112" s="6">
        <v>130.6</v>
      </c>
      <c r="R112" s="6">
        <v>130</v>
      </c>
      <c r="S112" s="6">
        <v>140</v>
      </c>
      <c r="T112" s="6">
        <v>150</v>
      </c>
      <c r="U112" s="37"/>
      <c r="V112" s="38"/>
      <c r="W112" s="38"/>
      <c r="X112" s="38"/>
    </row>
    <row r="113" spans="1:30" ht="54" outlineLevel="3">
      <c r="A113" s="11">
        <f t="shared" si="26"/>
        <v>92</v>
      </c>
      <c r="B113" s="27" t="s">
        <v>350</v>
      </c>
      <c r="C113" s="27" t="s">
        <v>28</v>
      </c>
      <c r="D113" s="27" t="s">
        <v>116</v>
      </c>
      <c r="E113" s="27" t="s">
        <v>139</v>
      </c>
      <c r="F113" s="27" t="s">
        <v>104</v>
      </c>
      <c r="G113" s="27" t="s">
        <v>57</v>
      </c>
      <c r="H113" s="27" t="s">
        <v>31</v>
      </c>
      <c r="I113" s="27" t="s">
        <v>118</v>
      </c>
      <c r="J113" s="34" t="s">
        <v>142</v>
      </c>
      <c r="K113" s="12">
        <v>100</v>
      </c>
      <c r="L113" s="12">
        <v>100</v>
      </c>
      <c r="M113" s="12">
        <v>100</v>
      </c>
      <c r="N113" s="12">
        <v>100</v>
      </c>
      <c r="O113" s="106" t="s">
        <v>199</v>
      </c>
      <c r="P113" s="6">
        <v>28</v>
      </c>
      <c r="Q113" s="6">
        <v>25</v>
      </c>
      <c r="R113" s="6">
        <v>50</v>
      </c>
      <c r="S113" s="6">
        <v>55</v>
      </c>
      <c r="T113" s="6">
        <v>60</v>
      </c>
      <c r="U113" s="37"/>
      <c r="V113" s="38"/>
      <c r="W113" s="38"/>
      <c r="X113" s="38"/>
    </row>
    <row r="114" spans="1:30" outlineLevel="3">
      <c r="A114" s="11">
        <f>A112+1</f>
        <v>92</v>
      </c>
      <c r="B114" s="27" t="s">
        <v>29</v>
      </c>
      <c r="C114" s="27" t="s">
        <v>28</v>
      </c>
      <c r="D114" s="27" t="s">
        <v>144</v>
      </c>
      <c r="E114" s="27" t="s">
        <v>30</v>
      </c>
      <c r="F114" s="27" t="s">
        <v>29</v>
      </c>
      <c r="G114" s="27" t="s">
        <v>30</v>
      </c>
      <c r="H114" s="27" t="s">
        <v>31</v>
      </c>
      <c r="I114" s="27" t="s">
        <v>29</v>
      </c>
      <c r="J114" s="34" t="s">
        <v>145</v>
      </c>
      <c r="K114" s="12"/>
      <c r="L114" s="12"/>
      <c r="M114" s="12"/>
      <c r="N114" s="12"/>
      <c r="O114" s="106"/>
      <c r="P114" s="6">
        <f>P117+P115</f>
        <v>290.3</v>
      </c>
      <c r="Q114" s="6">
        <f>Q117</f>
        <v>0</v>
      </c>
      <c r="R114" s="6"/>
      <c r="S114" s="6"/>
      <c r="T114" s="6"/>
      <c r="U114" s="49"/>
      <c r="V114" s="38"/>
      <c r="W114" s="38"/>
      <c r="X114" s="38"/>
    </row>
    <row r="115" spans="1:30" ht="40.5" outlineLevel="3">
      <c r="A115" s="11">
        <f t="shared" si="26"/>
        <v>93</v>
      </c>
      <c r="B115" s="27" t="s">
        <v>73</v>
      </c>
      <c r="C115" s="27" t="s">
        <v>28</v>
      </c>
      <c r="D115" s="27" t="s">
        <v>144</v>
      </c>
      <c r="E115" s="27" t="s">
        <v>33</v>
      </c>
      <c r="F115" s="27" t="s">
        <v>29</v>
      </c>
      <c r="G115" s="27" t="s">
        <v>30</v>
      </c>
      <c r="H115" s="27" t="s">
        <v>31</v>
      </c>
      <c r="I115" s="27" t="s">
        <v>146</v>
      </c>
      <c r="J115" s="124" t="s">
        <v>160</v>
      </c>
      <c r="K115" s="12">
        <v>100</v>
      </c>
      <c r="L115" s="12">
        <v>100</v>
      </c>
      <c r="M115" s="12">
        <v>100</v>
      </c>
      <c r="N115" s="12">
        <v>100</v>
      </c>
      <c r="O115" s="106" t="s">
        <v>163</v>
      </c>
      <c r="P115" s="6">
        <f>P116</f>
        <v>291.10000000000002</v>
      </c>
      <c r="Q115" s="6">
        <f>Q116</f>
        <v>0</v>
      </c>
      <c r="R115" s="6"/>
      <c r="S115" s="6"/>
      <c r="T115" s="6"/>
      <c r="U115" s="49"/>
      <c r="V115" s="38"/>
      <c r="W115" s="38"/>
      <c r="X115" s="38"/>
    </row>
    <row r="116" spans="1:30" ht="40.5" outlineLevel="3">
      <c r="A116" s="11">
        <f t="shared" si="26"/>
        <v>94</v>
      </c>
      <c r="B116" s="27" t="s">
        <v>73</v>
      </c>
      <c r="C116" s="27" t="s">
        <v>28</v>
      </c>
      <c r="D116" s="27" t="s">
        <v>144</v>
      </c>
      <c r="E116" s="27" t="s">
        <v>33</v>
      </c>
      <c r="F116" s="27" t="s">
        <v>104</v>
      </c>
      <c r="G116" s="27" t="s">
        <v>57</v>
      </c>
      <c r="H116" s="27" t="s">
        <v>31</v>
      </c>
      <c r="I116" s="27" t="s">
        <v>146</v>
      </c>
      <c r="J116" s="125" t="s">
        <v>161</v>
      </c>
      <c r="K116" s="12">
        <v>100</v>
      </c>
      <c r="L116" s="12">
        <v>100</v>
      </c>
      <c r="M116" s="12">
        <v>100</v>
      </c>
      <c r="N116" s="12">
        <v>100</v>
      </c>
      <c r="O116" s="106" t="s">
        <v>163</v>
      </c>
      <c r="P116" s="6">
        <v>291.10000000000002</v>
      </c>
      <c r="Q116" s="6"/>
      <c r="R116" s="6"/>
      <c r="S116" s="6"/>
      <c r="T116" s="6"/>
      <c r="U116" s="49"/>
      <c r="V116" s="38"/>
      <c r="W116" s="38"/>
      <c r="X116" s="38"/>
    </row>
    <row r="117" spans="1:30" ht="40.5" outlineLevel="3">
      <c r="A117" s="11">
        <f t="shared" si="26"/>
        <v>95</v>
      </c>
      <c r="B117" s="27" t="s">
        <v>73</v>
      </c>
      <c r="C117" s="27" t="s">
        <v>28</v>
      </c>
      <c r="D117" s="27" t="s">
        <v>144</v>
      </c>
      <c r="E117" s="27" t="s">
        <v>57</v>
      </c>
      <c r="F117" s="27" t="s">
        <v>29</v>
      </c>
      <c r="G117" s="27" t="s">
        <v>30</v>
      </c>
      <c r="H117" s="27" t="s">
        <v>31</v>
      </c>
      <c r="I117" s="27" t="s">
        <v>146</v>
      </c>
      <c r="J117" s="34" t="s">
        <v>147</v>
      </c>
      <c r="K117" s="12">
        <v>100</v>
      </c>
      <c r="L117" s="12">
        <v>100</v>
      </c>
      <c r="M117" s="12">
        <v>100</v>
      </c>
      <c r="N117" s="12">
        <v>100</v>
      </c>
      <c r="O117" s="106" t="s">
        <v>163</v>
      </c>
      <c r="P117" s="6">
        <v>-0.8</v>
      </c>
      <c r="Q117" s="6"/>
      <c r="R117" s="6"/>
      <c r="S117" s="6"/>
      <c r="T117" s="6"/>
      <c r="U117" s="37"/>
      <c r="V117" s="38"/>
      <c r="W117" s="38"/>
      <c r="X117" s="38"/>
    </row>
    <row r="118" spans="1:30" ht="15.75" outlineLevel="3">
      <c r="A118" s="11">
        <f t="shared" si="26"/>
        <v>96</v>
      </c>
      <c r="B118" s="96" t="s">
        <v>29</v>
      </c>
      <c r="C118" s="96" t="s">
        <v>243</v>
      </c>
      <c r="D118" s="96" t="s">
        <v>30</v>
      </c>
      <c r="E118" s="96" t="s">
        <v>30</v>
      </c>
      <c r="F118" s="96" t="s">
        <v>29</v>
      </c>
      <c r="G118" s="96" t="s">
        <v>30</v>
      </c>
      <c r="H118" s="96" t="s">
        <v>31</v>
      </c>
      <c r="I118" s="96" t="s">
        <v>29</v>
      </c>
      <c r="J118" s="97" t="s">
        <v>352</v>
      </c>
      <c r="K118" s="12"/>
      <c r="L118" s="12"/>
      <c r="M118" s="12"/>
      <c r="N118" s="12"/>
      <c r="O118" s="107"/>
      <c r="P118" s="7">
        <f>P119+P218+P221+P225+P234</f>
        <v>750524.10000000021</v>
      </c>
      <c r="Q118" s="7">
        <f>Q119++Q218+Q221+Q225+Q234</f>
        <v>916123.50000000012</v>
      </c>
      <c r="R118" s="7">
        <f>R119+R218+R221+R225+R234</f>
        <v>878533.8</v>
      </c>
      <c r="S118" s="7">
        <f>S119+S218+S221+S225+S234</f>
        <v>756043.8</v>
      </c>
      <c r="T118" s="7">
        <f>T119+T218+T221+T225+T234</f>
        <v>755250.7</v>
      </c>
      <c r="U118" s="37"/>
      <c r="V118" s="38"/>
      <c r="W118" s="38"/>
      <c r="X118" s="38"/>
    </row>
    <row r="119" spans="1:30" s="86" customFormat="1" ht="46.5" customHeight="1">
      <c r="A119" s="11">
        <f t="shared" si="26"/>
        <v>97</v>
      </c>
      <c r="B119" s="96" t="s">
        <v>29</v>
      </c>
      <c r="C119" s="96" t="s">
        <v>243</v>
      </c>
      <c r="D119" s="96" t="s">
        <v>41</v>
      </c>
      <c r="E119" s="96" t="s">
        <v>30</v>
      </c>
      <c r="F119" s="96" t="s">
        <v>29</v>
      </c>
      <c r="G119" s="96" t="s">
        <v>30</v>
      </c>
      <c r="H119" s="96" t="s">
        <v>31</v>
      </c>
      <c r="I119" s="96" t="s">
        <v>29</v>
      </c>
      <c r="J119" s="97" t="s">
        <v>148</v>
      </c>
      <c r="K119" s="12"/>
      <c r="L119" s="12"/>
      <c r="M119" s="63"/>
      <c r="N119" s="63"/>
      <c r="O119" s="64"/>
      <c r="P119" s="7">
        <f>P120+P129+P175+P207</f>
        <v>751246.70000000019</v>
      </c>
      <c r="Q119" s="103">
        <f>Q120++Q129+Q175+Q207</f>
        <v>904560.6</v>
      </c>
      <c r="R119" s="116">
        <f>R120+R129+R175+R207</f>
        <v>872237.4</v>
      </c>
      <c r="S119" s="116">
        <f>S120+S129+S175+S207</f>
        <v>756043.8</v>
      </c>
      <c r="T119" s="116">
        <f>T120+T129+T175+T207</f>
        <v>755250.7</v>
      </c>
      <c r="U119" s="84"/>
      <c r="V119" s="84"/>
      <c r="W119" s="84"/>
      <c r="X119" s="85"/>
    </row>
    <row r="120" spans="1:30" s="86" customFormat="1" ht="30">
      <c r="A120" s="11">
        <f t="shared" si="26"/>
        <v>98</v>
      </c>
      <c r="B120" s="96" t="s">
        <v>29</v>
      </c>
      <c r="C120" s="96" t="s">
        <v>243</v>
      </c>
      <c r="D120" s="96" t="s">
        <v>41</v>
      </c>
      <c r="E120" s="96" t="s">
        <v>245</v>
      </c>
      <c r="F120" s="96" t="s">
        <v>29</v>
      </c>
      <c r="G120" s="96" t="s">
        <v>30</v>
      </c>
      <c r="H120" s="96" t="s">
        <v>31</v>
      </c>
      <c r="I120" s="96" t="s">
        <v>246</v>
      </c>
      <c r="J120" s="97" t="s">
        <v>205</v>
      </c>
      <c r="K120" s="12"/>
      <c r="L120" s="12"/>
      <c r="M120" s="63"/>
      <c r="N120" s="63"/>
      <c r="O120" s="64"/>
      <c r="P120" s="7">
        <f>P123</f>
        <v>262855.5</v>
      </c>
      <c r="Q120" s="103">
        <f>Q121+Q124</f>
        <v>312636.39999999997</v>
      </c>
      <c r="R120" s="116">
        <f>R121+R124+R128</f>
        <v>395154.80000000005</v>
      </c>
      <c r="S120" s="116">
        <f>S121+S124+S128</f>
        <v>331985.10000000003</v>
      </c>
      <c r="T120" s="116">
        <f>T121+T124+T128</f>
        <v>331985.10000000003</v>
      </c>
      <c r="U120" s="84"/>
      <c r="V120" s="84"/>
      <c r="W120" s="84"/>
      <c r="X120" s="85"/>
      <c r="AD120" s="87"/>
    </row>
    <row r="121" spans="1:30" s="86" customFormat="1" ht="30">
      <c r="A121" s="11">
        <f t="shared" si="26"/>
        <v>99</v>
      </c>
      <c r="B121" s="96" t="s">
        <v>29</v>
      </c>
      <c r="C121" s="96" t="s">
        <v>243</v>
      </c>
      <c r="D121" s="96" t="s">
        <v>41</v>
      </c>
      <c r="E121" s="96" t="s">
        <v>247</v>
      </c>
      <c r="F121" s="96" t="s">
        <v>248</v>
      </c>
      <c r="G121" s="96" t="s">
        <v>30</v>
      </c>
      <c r="H121" s="96" t="s">
        <v>31</v>
      </c>
      <c r="I121" s="96" t="s">
        <v>246</v>
      </c>
      <c r="J121" s="97" t="s">
        <v>206</v>
      </c>
      <c r="K121" s="12"/>
      <c r="L121" s="12"/>
      <c r="M121" s="63"/>
      <c r="N121" s="63"/>
      <c r="O121" s="64"/>
      <c r="P121" s="7">
        <f t="shared" ref="P121:R121" si="35">P122</f>
        <v>262855.5</v>
      </c>
      <c r="Q121" s="103">
        <f t="shared" si="35"/>
        <v>292527.59999999998</v>
      </c>
      <c r="R121" s="116">
        <f t="shared" si="35"/>
        <v>315848.40000000002</v>
      </c>
      <c r="S121" s="116">
        <f t="shared" ref="S121:T121" si="36">S122</f>
        <v>252678.7</v>
      </c>
      <c r="T121" s="116">
        <f t="shared" si="36"/>
        <v>252678.7</v>
      </c>
      <c r="U121" s="88"/>
      <c r="V121" s="89"/>
      <c r="W121" s="89"/>
      <c r="X121" s="89"/>
      <c r="AD121" s="87"/>
    </row>
    <row r="122" spans="1:30" s="86" customFormat="1" ht="45">
      <c r="A122" s="11">
        <f t="shared" si="26"/>
        <v>100</v>
      </c>
      <c r="B122" s="96" t="s">
        <v>244</v>
      </c>
      <c r="C122" s="96" t="s">
        <v>243</v>
      </c>
      <c r="D122" s="96" t="s">
        <v>41</v>
      </c>
      <c r="E122" s="96" t="s">
        <v>247</v>
      </c>
      <c r="F122" s="96" t="s">
        <v>248</v>
      </c>
      <c r="G122" s="96" t="s">
        <v>57</v>
      </c>
      <c r="H122" s="96" t="s">
        <v>31</v>
      </c>
      <c r="I122" s="96" t="s">
        <v>246</v>
      </c>
      <c r="J122" s="97" t="s">
        <v>249</v>
      </c>
      <c r="K122" s="12">
        <v>100</v>
      </c>
      <c r="L122" s="12">
        <v>100</v>
      </c>
      <c r="M122" s="63">
        <v>100</v>
      </c>
      <c r="N122" s="63">
        <v>100</v>
      </c>
      <c r="O122" s="64" t="s">
        <v>3</v>
      </c>
      <c r="P122" s="7">
        <f>P123</f>
        <v>262855.5</v>
      </c>
      <c r="Q122" s="103">
        <f>Q123</f>
        <v>292527.59999999998</v>
      </c>
      <c r="R122" s="120">
        <v>315848.40000000002</v>
      </c>
      <c r="S122" s="120">
        <v>252678.7</v>
      </c>
      <c r="T122" s="120">
        <v>252678.7</v>
      </c>
      <c r="U122" s="88"/>
      <c r="V122" s="89"/>
      <c r="W122" s="89"/>
      <c r="X122" s="89"/>
    </row>
    <row r="123" spans="1:30" s="86" customFormat="1" ht="64.5" customHeight="1">
      <c r="A123" s="11">
        <f t="shared" si="26"/>
        <v>101</v>
      </c>
      <c r="B123" s="96" t="s">
        <v>244</v>
      </c>
      <c r="C123" s="96" t="s">
        <v>243</v>
      </c>
      <c r="D123" s="96" t="s">
        <v>41</v>
      </c>
      <c r="E123" s="96" t="s">
        <v>247</v>
      </c>
      <c r="F123" s="96" t="s">
        <v>248</v>
      </c>
      <c r="G123" s="96" t="s">
        <v>57</v>
      </c>
      <c r="H123" s="96" t="s">
        <v>250</v>
      </c>
      <c r="I123" s="96" t="s">
        <v>246</v>
      </c>
      <c r="J123" s="97" t="s">
        <v>207</v>
      </c>
      <c r="K123" s="12">
        <v>100</v>
      </c>
      <c r="L123" s="12">
        <v>100</v>
      </c>
      <c r="M123" s="63">
        <v>100</v>
      </c>
      <c r="N123" s="63">
        <v>100</v>
      </c>
      <c r="O123" s="64" t="s">
        <v>3</v>
      </c>
      <c r="P123" s="7">
        <v>262855.5</v>
      </c>
      <c r="Q123" s="104">
        <v>292527.59999999998</v>
      </c>
      <c r="R123" s="121">
        <v>0</v>
      </c>
      <c r="S123" s="121">
        <v>0</v>
      </c>
      <c r="T123" s="121">
        <v>0</v>
      </c>
      <c r="U123" s="88"/>
      <c r="V123" s="89"/>
      <c r="W123" s="89"/>
      <c r="X123" s="89"/>
    </row>
    <row r="124" spans="1:30" s="83" customFormat="1" ht="40.5">
      <c r="A124" s="11">
        <f t="shared" si="26"/>
        <v>102</v>
      </c>
      <c r="B124" s="96" t="s">
        <v>244</v>
      </c>
      <c r="C124" s="96" t="s">
        <v>243</v>
      </c>
      <c r="D124" s="96" t="s">
        <v>41</v>
      </c>
      <c r="E124" s="96" t="s">
        <v>247</v>
      </c>
      <c r="F124" s="96" t="s">
        <v>251</v>
      </c>
      <c r="G124" s="96" t="s">
        <v>30</v>
      </c>
      <c r="H124" s="96" t="s">
        <v>31</v>
      </c>
      <c r="I124" s="96" t="s">
        <v>246</v>
      </c>
      <c r="J124" s="97" t="s">
        <v>208</v>
      </c>
      <c r="K124" s="12">
        <v>100</v>
      </c>
      <c r="L124" s="12">
        <v>100</v>
      </c>
      <c r="M124" s="63">
        <v>100</v>
      </c>
      <c r="N124" s="63">
        <v>100</v>
      </c>
      <c r="O124" s="64" t="s">
        <v>3</v>
      </c>
      <c r="P124" s="7">
        <f>P125</f>
        <v>0</v>
      </c>
      <c r="Q124" s="103">
        <f>Q125</f>
        <v>20108.8</v>
      </c>
      <c r="R124" s="116">
        <f t="shared" ref="R124:T124" si="37">R125</f>
        <v>25626</v>
      </c>
      <c r="S124" s="116">
        <f t="shared" si="37"/>
        <v>25626</v>
      </c>
      <c r="T124" s="116">
        <f t="shared" si="37"/>
        <v>25626</v>
      </c>
      <c r="U124" s="81"/>
      <c r="V124" s="82"/>
      <c r="W124" s="82"/>
      <c r="X124" s="82"/>
    </row>
    <row r="125" spans="1:30" s="83" customFormat="1" ht="45">
      <c r="A125" s="11">
        <f t="shared" si="26"/>
        <v>103</v>
      </c>
      <c r="B125" s="96" t="s">
        <v>244</v>
      </c>
      <c r="C125" s="96" t="s">
        <v>243</v>
      </c>
      <c r="D125" s="96" t="s">
        <v>41</v>
      </c>
      <c r="E125" s="96" t="s">
        <v>247</v>
      </c>
      <c r="F125" s="96" t="s">
        <v>251</v>
      </c>
      <c r="G125" s="96" t="s">
        <v>57</v>
      </c>
      <c r="H125" s="96" t="s">
        <v>31</v>
      </c>
      <c r="I125" s="96" t="s">
        <v>246</v>
      </c>
      <c r="J125" s="97" t="s">
        <v>209</v>
      </c>
      <c r="K125" s="12">
        <v>100</v>
      </c>
      <c r="L125" s="12">
        <v>100</v>
      </c>
      <c r="M125" s="63">
        <v>100</v>
      </c>
      <c r="N125" s="63">
        <v>100</v>
      </c>
      <c r="O125" s="64" t="s">
        <v>3</v>
      </c>
      <c r="P125" s="115">
        <v>0</v>
      </c>
      <c r="Q125" s="104">
        <v>20108.8</v>
      </c>
      <c r="R125" s="121">
        <v>25626</v>
      </c>
      <c r="S125" s="121">
        <v>25626</v>
      </c>
      <c r="T125" s="121">
        <v>25626</v>
      </c>
      <c r="U125" s="81"/>
      <c r="V125" s="82"/>
      <c r="W125" s="82"/>
      <c r="X125" s="82"/>
    </row>
    <row r="126" spans="1:30" s="83" customFormat="1" ht="27.75" customHeight="1">
      <c r="A126" s="11">
        <f t="shared" si="26"/>
        <v>104</v>
      </c>
      <c r="B126" s="96" t="s">
        <v>29</v>
      </c>
      <c r="C126" s="96" t="s">
        <v>243</v>
      </c>
      <c r="D126" s="96" t="s">
        <v>41</v>
      </c>
      <c r="E126" s="96" t="s">
        <v>252</v>
      </c>
      <c r="F126" s="96" t="s">
        <v>29</v>
      </c>
      <c r="G126" s="96" t="s">
        <v>30</v>
      </c>
      <c r="H126" s="96" t="s">
        <v>31</v>
      </c>
      <c r="I126" s="96" t="s">
        <v>246</v>
      </c>
      <c r="J126" s="105" t="s">
        <v>332</v>
      </c>
      <c r="K126" s="12"/>
      <c r="L126" s="12"/>
      <c r="M126" s="63"/>
      <c r="N126" s="63"/>
      <c r="O126" s="64"/>
      <c r="P126" s="7">
        <v>0</v>
      </c>
      <c r="Q126" s="104">
        <v>0</v>
      </c>
      <c r="R126" s="121">
        <f>R128</f>
        <v>53680.4</v>
      </c>
      <c r="S126" s="121">
        <f t="shared" ref="S126:T126" si="38">S128</f>
        <v>53680.4</v>
      </c>
      <c r="T126" s="121">
        <f t="shared" si="38"/>
        <v>53680.4</v>
      </c>
      <c r="U126" s="81"/>
      <c r="V126" s="82"/>
      <c r="W126" s="82"/>
      <c r="X126" s="82"/>
    </row>
    <row r="127" spans="1:30" s="83" customFormat="1" ht="45.75" customHeight="1">
      <c r="A127" s="11">
        <f t="shared" si="26"/>
        <v>105</v>
      </c>
      <c r="B127" s="96" t="s">
        <v>244</v>
      </c>
      <c r="C127" s="96" t="s">
        <v>243</v>
      </c>
      <c r="D127" s="96" t="s">
        <v>41</v>
      </c>
      <c r="E127" s="96" t="s">
        <v>252</v>
      </c>
      <c r="F127" s="96" t="s">
        <v>29</v>
      </c>
      <c r="G127" s="96" t="s">
        <v>57</v>
      </c>
      <c r="H127" s="96" t="s">
        <v>31</v>
      </c>
      <c r="I127" s="96" t="s">
        <v>246</v>
      </c>
      <c r="J127" s="105" t="s">
        <v>333</v>
      </c>
      <c r="K127" s="12">
        <v>100</v>
      </c>
      <c r="L127" s="12">
        <v>100</v>
      </c>
      <c r="M127" s="63">
        <v>100</v>
      </c>
      <c r="N127" s="63">
        <v>100</v>
      </c>
      <c r="O127" s="64" t="s">
        <v>3</v>
      </c>
      <c r="P127" s="115">
        <f>P128</f>
        <v>0</v>
      </c>
      <c r="Q127" s="104"/>
      <c r="R127" s="121">
        <f>R128</f>
        <v>53680.4</v>
      </c>
      <c r="S127" s="121">
        <f t="shared" ref="S127:T127" si="39">S128</f>
        <v>53680.4</v>
      </c>
      <c r="T127" s="121">
        <f t="shared" si="39"/>
        <v>53680.4</v>
      </c>
      <c r="U127" s="81"/>
      <c r="V127" s="82"/>
      <c r="W127" s="82"/>
      <c r="X127" s="82"/>
    </row>
    <row r="128" spans="1:30" s="83" customFormat="1" ht="61.5" customHeight="1">
      <c r="A128" s="11">
        <f t="shared" si="26"/>
        <v>106</v>
      </c>
      <c r="B128" s="96" t="s">
        <v>244</v>
      </c>
      <c r="C128" s="96" t="s">
        <v>243</v>
      </c>
      <c r="D128" s="96" t="s">
        <v>41</v>
      </c>
      <c r="E128" s="96" t="s">
        <v>252</v>
      </c>
      <c r="F128" s="96" t="s">
        <v>253</v>
      </c>
      <c r="G128" s="96" t="s">
        <v>57</v>
      </c>
      <c r="H128" s="96" t="s">
        <v>254</v>
      </c>
      <c r="I128" s="96" t="s">
        <v>246</v>
      </c>
      <c r="J128" s="97" t="s">
        <v>416</v>
      </c>
      <c r="K128" s="12">
        <v>100</v>
      </c>
      <c r="L128" s="12">
        <v>100</v>
      </c>
      <c r="M128" s="63">
        <v>100</v>
      </c>
      <c r="N128" s="63">
        <v>100</v>
      </c>
      <c r="O128" s="64" t="s">
        <v>3</v>
      </c>
      <c r="P128" s="115">
        <v>0</v>
      </c>
      <c r="Q128" s="104">
        <v>0</v>
      </c>
      <c r="R128" s="121">
        <v>53680.4</v>
      </c>
      <c r="S128" s="121">
        <v>53680.4</v>
      </c>
      <c r="T128" s="121">
        <v>53680.4</v>
      </c>
      <c r="U128" s="81"/>
      <c r="V128" s="82"/>
      <c r="W128" s="82"/>
      <c r="X128" s="82"/>
    </row>
    <row r="129" spans="1:29" s="86" customFormat="1" ht="45">
      <c r="A129" s="11">
        <f t="shared" si="26"/>
        <v>107</v>
      </c>
      <c r="B129" s="96" t="s">
        <v>29</v>
      </c>
      <c r="C129" s="96" t="s">
        <v>243</v>
      </c>
      <c r="D129" s="96" t="s">
        <v>41</v>
      </c>
      <c r="E129" s="96" t="s">
        <v>255</v>
      </c>
      <c r="F129" s="96" t="s">
        <v>29</v>
      </c>
      <c r="G129" s="96" t="s">
        <v>30</v>
      </c>
      <c r="H129" s="96" t="s">
        <v>31</v>
      </c>
      <c r="I129" s="96" t="s">
        <v>246</v>
      </c>
      <c r="J129" s="97" t="s">
        <v>210</v>
      </c>
      <c r="K129" s="12"/>
      <c r="L129" s="12"/>
      <c r="M129" s="63"/>
      <c r="N129" s="63"/>
      <c r="O129" s="64"/>
      <c r="P129" s="116">
        <f>P130+P132+P134+P136+P138</f>
        <v>109841.4</v>
      </c>
      <c r="Q129" s="103">
        <f>Q130+Q132+Q134+Q136+Q138</f>
        <v>146937.79999999999</v>
      </c>
      <c r="R129" s="116">
        <f>R130+R132+R134+R137+R138</f>
        <v>61570.5</v>
      </c>
      <c r="S129" s="116">
        <f t="shared" ref="S129:T129" si="40">S130+S132+S134+S137+S138</f>
        <v>20687.599999999999</v>
      </c>
      <c r="T129" s="116">
        <f t="shared" si="40"/>
        <v>21094.1</v>
      </c>
      <c r="U129" s="88"/>
      <c r="V129" s="89"/>
      <c r="W129" s="89"/>
      <c r="X129" s="89"/>
    </row>
    <row r="130" spans="1:29" s="86" customFormat="1" ht="63.75" customHeight="1">
      <c r="A130" s="11">
        <f t="shared" si="26"/>
        <v>108</v>
      </c>
      <c r="B130" s="96" t="s">
        <v>244</v>
      </c>
      <c r="C130" s="96" t="s">
        <v>243</v>
      </c>
      <c r="D130" s="96" t="s">
        <v>41</v>
      </c>
      <c r="E130" s="96" t="s">
        <v>122</v>
      </c>
      <c r="F130" s="96" t="s">
        <v>256</v>
      </c>
      <c r="G130" s="96" t="s">
        <v>30</v>
      </c>
      <c r="H130" s="96" t="s">
        <v>31</v>
      </c>
      <c r="I130" s="96" t="s">
        <v>246</v>
      </c>
      <c r="J130" s="97" t="s">
        <v>211</v>
      </c>
      <c r="K130" s="12">
        <v>100</v>
      </c>
      <c r="L130" s="12">
        <v>100</v>
      </c>
      <c r="M130" s="63">
        <v>100</v>
      </c>
      <c r="N130" s="63">
        <v>100</v>
      </c>
      <c r="O130" s="64" t="s">
        <v>3</v>
      </c>
      <c r="P130" s="115">
        <f>P131</f>
        <v>445.5</v>
      </c>
      <c r="Q130" s="103">
        <v>445.5</v>
      </c>
      <c r="R130" s="121">
        <v>0</v>
      </c>
      <c r="S130" s="121">
        <v>0</v>
      </c>
      <c r="T130" s="121">
        <v>0</v>
      </c>
      <c r="U130" s="88"/>
      <c r="V130" s="89"/>
      <c r="W130" s="89"/>
      <c r="X130" s="89"/>
    </row>
    <row r="131" spans="1:29" s="86" customFormat="1" ht="75">
      <c r="A131" s="11">
        <f t="shared" si="26"/>
        <v>109</v>
      </c>
      <c r="B131" s="96" t="s">
        <v>244</v>
      </c>
      <c r="C131" s="96" t="s">
        <v>243</v>
      </c>
      <c r="D131" s="96" t="s">
        <v>41</v>
      </c>
      <c r="E131" s="96" t="s">
        <v>122</v>
      </c>
      <c r="F131" s="96" t="s">
        <v>256</v>
      </c>
      <c r="G131" s="96" t="s">
        <v>57</v>
      </c>
      <c r="H131" s="96" t="s">
        <v>31</v>
      </c>
      <c r="I131" s="96" t="s">
        <v>246</v>
      </c>
      <c r="J131" s="97" t="s">
        <v>164</v>
      </c>
      <c r="K131" s="12">
        <v>100</v>
      </c>
      <c r="L131" s="12">
        <v>100</v>
      </c>
      <c r="M131" s="63">
        <v>100</v>
      </c>
      <c r="N131" s="63">
        <v>100</v>
      </c>
      <c r="O131" s="64" t="s">
        <v>3</v>
      </c>
      <c r="P131" s="7">
        <v>445.5</v>
      </c>
      <c r="Q131" s="104">
        <v>445.5</v>
      </c>
      <c r="R131" s="121">
        <v>0</v>
      </c>
      <c r="S131" s="121">
        <v>0</v>
      </c>
      <c r="T131" s="121">
        <v>0</v>
      </c>
      <c r="U131" s="74" t="e">
        <f>#REF!+#REF!+#REF!+U138+#REF!+#REF!+#REF!+#REF!+#REF!+U141+U142+#REF!+#REF!+#REF!+#REF!+#REF!+#REF!</f>
        <v>#REF!</v>
      </c>
      <c r="V131" s="74" t="e">
        <f>#REF!+#REF!+#REF!+V138+#REF!+#REF!+#REF!+#REF!+#REF!+V141+V142+#REF!+#REF!+#REF!+#REF!+#REF!+#REF!</f>
        <v>#REF!</v>
      </c>
      <c r="W131" s="74" t="e">
        <f>#REF!+#REF!+#REF!+W138+#REF!+#REF!+#REF!+#REF!+#REF!+W141+W142+#REF!+#REF!+#REF!+#REF!+#REF!+#REF!</f>
        <v>#REF!</v>
      </c>
      <c r="X131" s="74" t="e">
        <f>#REF!+#REF!+#REF!+X138+#REF!+#REF!+#REF!+#REF!+#REF!+X141+X142+#REF!+#REF!+#REF!+#REF!+#REF!+#REF!</f>
        <v>#REF!</v>
      </c>
      <c r="Y131" s="74" t="e">
        <f>#REF!+#REF!+#REF!+Y138+#REF!+#REF!+#REF!+#REF!+#REF!+Y141+Y142+#REF!+#REF!+#REF!+#REF!+#REF!+#REF!</f>
        <v>#REF!</v>
      </c>
      <c r="Z131" s="74" t="e">
        <f>#REF!+#REF!+#REF!+Z138+#REF!+#REF!+#REF!+#REF!+#REF!+Z141+Z142+#REF!+#REF!+#REF!+#REF!+#REF!+#REF!</f>
        <v>#REF!</v>
      </c>
      <c r="AA131" s="74" t="e">
        <f>#REF!+#REF!+#REF!+AA138+#REF!+#REF!+#REF!+#REF!+#REF!+AA141+AA142+#REF!+#REF!+#REF!+#REF!+#REF!+#REF!</f>
        <v>#REF!</v>
      </c>
      <c r="AB131" s="74" t="e">
        <f>#REF!+#REF!+#REF!+AB138+#REF!+#REF!+#REF!+#REF!+#REF!+AB141+AB142+#REF!+#REF!+#REF!+#REF!+#REF!+#REF!</f>
        <v>#REF!</v>
      </c>
      <c r="AC131" s="74" t="e">
        <f>#REF!+#REF!+#REF!+AC138+#REF!+#REF!+#REF!+#REF!+#REF!+AC141+AC142+#REF!+#REF!+#REF!+#REF!+#REF!+#REF!</f>
        <v>#REF!</v>
      </c>
    </row>
    <row r="132" spans="1:29" s="86" customFormat="1" ht="45">
      <c r="A132" s="11">
        <f t="shared" si="26"/>
        <v>110</v>
      </c>
      <c r="B132" s="96" t="s">
        <v>244</v>
      </c>
      <c r="C132" s="96" t="s">
        <v>243</v>
      </c>
      <c r="D132" s="96" t="s">
        <v>41</v>
      </c>
      <c r="E132" s="96" t="s">
        <v>122</v>
      </c>
      <c r="F132" s="96" t="s">
        <v>257</v>
      </c>
      <c r="G132" s="96" t="s">
        <v>30</v>
      </c>
      <c r="H132" s="96" t="s">
        <v>31</v>
      </c>
      <c r="I132" s="96" t="s">
        <v>246</v>
      </c>
      <c r="J132" s="97" t="s">
        <v>212</v>
      </c>
      <c r="K132" s="12">
        <v>100</v>
      </c>
      <c r="L132" s="12">
        <v>100</v>
      </c>
      <c r="M132" s="63">
        <v>100</v>
      </c>
      <c r="N132" s="63">
        <v>100</v>
      </c>
      <c r="O132" s="64" t="s">
        <v>3</v>
      </c>
      <c r="P132" s="7">
        <f>P133</f>
        <v>255.6</v>
      </c>
      <c r="Q132" s="103">
        <v>255.6</v>
      </c>
      <c r="R132" s="121">
        <v>0</v>
      </c>
      <c r="S132" s="121">
        <v>0</v>
      </c>
      <c r="T132" s="121">
        <v>0</v>
      </c>
      <c r="U132" s="90"/>
      <c r="V132" s="90"/>
      <c r="W132" s="90"/>
      <c r="X132" s="90"/>
      <c r="Y132" s="90"/>
      <c r="Z132" s="90"/>
      <c r="AA132" s="90"/>
      <c r="AB132" s="90"/>
      <c r="AC132" s="90"/>
    </row>
    <row r="133" spans="1:29" s="86" customFormat="1" ht="45">
      <c r="A133" s="11">
        <f t="shared" si="26"/>
        <v>111</v>
      </c>
      <c r="B133" s="96" t="s">
        <v>244</v>
      </c>
      <c r="C133" s="96" t="s">
        <v>243</v>
      </c>
      <c r="D133" s="96" t="s">
        <v>41</v>
      </c>
      <c r="E133" s="96" t="s">
        <v>122</v>
      </c>
      <c r="F133" s="96" t="s">
        <v>257</v>
      </c>
      <c r="G133" s="96" t="s">
        <v>57</v>
      </c>
      <c r="H133" s="96" t="s">
        <v>31</v>
      </c>
      <c r="I133" s="96" t="s">
        <v>246</v>
      </c>
      <c r="J133" s="97" t="s">
        <v>165</v>
      </c>
      <c r="K133" s="12">
        <v>100</v>
      </c>
      <c r="L133" s="12">
        <v>100</v>
      </c>
      <c r="M133" s="63">
        <v>100</v>
      </c>
      <c r="N133" s="63">
        <v>100</v>
      </c>
      <c r="O133" s="64" t="s">
        <v>3</v>
      </c>
      <c r="P133" s="7">
        <v>255.6</v>
      </c>
      <c r="Q133" s="104">
        <v>255.6</v>
      </c>
      <c r="R133" s="121">
        <v>0</v>
      </c>
      <c r="S133" s="121">
        <v>0</v>
      </c>
      <c r="T133" s="121">
        <v>0</v>
      </c>
      <c r="U133" s="90"/>
      <c r="V133" s="90"/>
      <c r="W133" s="90"/>
      <c r="X133" s="90"/>
      <c r="Y133" s="90"/>
      <c r="Z133" s="90"/>
      <c r="AA133" s="90"/>
      <c r="AB133" s="90"/>
      <c r="AC133" s="90"/>
    </row>
    <row r="134" spans="1:29" s="86" customFormat="1" ht="40.5">
      <c r="A134" s="11">
        <f t="shared" si="26"/>
        <v>112</v>
      </c>
      <c r="B134" s="96" t="s">
        <v>244</v>
      </c>
      <c r="C134" s="96" t="s">
        <v>243</v>
      </c>
      <c r="D134" s="96" t="s">
        <v>41</v>
      </c>
      <c r="E134" s="96" t="s">
        <v>122</v>
      </c>
      <c r="F134" s="96" t="s">
        <v>258</v>
      </c>
      <c r="G134" s="96" t="s">
        <v>30</v>
      </c>
      <c r="H134" s="96" t="s">
        <v>31</v>
      </c>
      <c r="I134" s="96" t="s">
        <v>246</v>
      </c>
      <c r="J134" s="97" t="s">
        <v>213</v>
      </c>
      <c r="K134" s="12">
        <v>100</v>
      </c>
      <c r="L134" s="12">
        <v>100</v>
      </c>
      <c r="M134" s="63">
        <v>100</v>
      </c>
      <c r="N134" s="63">
        <v>100</v>
      </c>
      <c r="O134" s="64" t="s">
        <v>3</v>
      </c>
      <c r="P134" s="7">
        <f>P135</f>
        <v>224.5</v>
      </c>
      <c r="Q134" s="103">
        <f>Q135</f>
        <v>224.5</v>
      </c>
      <c r="R134" s="116">
        <f t="shared" ref="R134:T134" si="41">R135</f>
        <v>103.8</v>
      </c>
      <c r="S134" s="116">
        <f t="shared" si="41"/>
        <v>103.8</v>
      </c>
      <c r="T134" s="116">
        <f t="shared" si="41"/>
        <v>0</v>
      </c>
      <c r="U134" s="90"/>
      <c r="V134" s="90"/>
      <c r="W134" s="90"/>
      <c r="X134" s="90"/>
      <c r="Y134" s="90"/>
      <c r="Z134" s="90"/>
      <c r="AA134" s="90"/>
      <c r="AB134" s="90"/>
      <c r="AC134" s="90"/>
    </row>
    <row r="135" spans="1:29" s="86" customFormat="1" ht="40.5">
      <c r="A135" s="11">
        <f t="shared" si="26"/>
        <v>113</v>
      </c>
      <c r="B135" s="96" t="s">
        <v>244</v>
      </c>
      <c r="C135" s="96" t="s">
        <v>243</v>
      </c>
      <c r="D135" s="96" t="s">
        <v>41</v>
      </c>
      <c r="E135" s="96" t="s">
        <v>122</v>
      </c>
      <c r="F135" s="96" t="s">
        <v>258</v>
      </c>
      <c r="G135" s="96" t="s">
        <v>57</v>
      </c>
      <c r="H135" s="96" t="s">
        <v>31</v>
      </c>
      <c r="I135" s="96" t="s">
        <v>246</v>
      </c>
      <c r="J135" s="97" t="s">
        <v>214</v>
      </c>
      <c r="K135" s="12">
        <v>100</v>
      </c>
      <c r="L135" s="12">
        <v>100</v>
      </c>
      <c r="M135" s="63">
        <v>100</v>
      </c>
      <c r="N135" s="63">
        <v>100</v>
      </c>
      <c r="O135" s="64" t="s">
        <v>3</v>
      </c>
      <c r="P135" s="7">
        <v>224.5</v>
      </c>
      <c r="Q135" s="104">
        <v>224.5</v>
      </c>
      <c r="R135" s="121">
        <v>103.8</v>
      </c>
      <c r="S135" s="121">
        <v>103.8</v>
      </c>
      <c r="T135" s="121">
        <v>0</v>
      </c>
      <c r="U135" s="90"/>
      <c r="V135" s="90"/>
      <c r="W135" s="90"/>
      <c r="X135" s="90"/>
      <c r="Y135" s="90"/>
      <c r="Z135" s="90"/>
      <c r="AA135" s="90"/>
      <c r="AB135" s="90"/>
      <c r="AC135" s="90"/>
    </row>
    <row r="136" spans="1:29" s="86" customFormat="1" ht="45">
      <c r="A136" s="11">
        <f t="shared" si="26"/>
        <v>114</v>
      </c>
      <c r="B136" s="96" t="s">
        <v>244</v>
      </c>
      <c r="C136" s="96" t="s">
        <v>243</v>
      </c>
      <c r="D136" s="96" t="s">
        <v>41</v>
      </c>
      <c r="E136" s="96" t="s">
        <v>122</v>
      </c>
      <c r="F136" s="96" t="s">
        <v>259</v>
      </c>
      <c r="G136" s="96" t="s">
        <v>30</v>
      </c>
      <c r="H136" s="96" t="s">
        <v>31</v>
      </c>
      <c r="I136" s="96" t="s">
        <v>246</v>
      </c>
      <c r="J136" s="97" t="s">
        <v>215</v>
      </c>
      <c r="K136" s="12">
        <v>100</v>
      </c>
      <c r="L136" s="12">
        <v>100</v>
      </c>
      <c r="M136" s="63">
        <v>100</v>
      </c>
      <c r="N136" s="63">
        <v>100</v>
      </c>
      <c r="O136" s="64" t="s">
        <v>3</v>
      </c>
      <c r="P136" s="7">
        <f>P137</f>
        <v>845.7</v>
      </c>
      <c r="Q136" s="103">
        <v>845.7</v>
      </c>
      <c r="R136" s="121">
        <v>0</v>
      </c>
      <c r="S136" s="121">
        <v>0</v>
      </c>
      <c r="T136" s="121">
        <v>0</v>
      </c>
      <c r="U136" s="90"/>
      <c r="V136" s="90"/>
      <c r="W136" s="90"/>
      <c r="X136" s="90"/>
      <c r="Y136" s="90"/>
      <c r="Z136" s="90"/>
      <c r="AA136" s="90"/>
      <c r="AB136" s="90"/>
      <c r="AC136" s="90"/>
    </row>
    <row r="137" spans="1:29" s="86" customFormat="1" ht="46.5" customHeight="1">
      <c r="A137" s="11">
        <f t="shared" si="26"/>
        <v>115</v>
      </c>
      <c r="B137" s="96" t="s">
        <v>244</v>
      </c>
      <c r="C137" s="96" t="s">
        <v>243</v>
      </c>
      <c r="D137" s="96" t="s">
        <v>41</v>
      </c>
      <c r="E137" s="96" t="s">
        <v>122</v>
      </c>
      <c r="F137" s="96" t="s">
        <v>259</v>
      </c>
      <c r="G137" s="96" t="s">
        <v>57</v>
      </c>
      <c r="H137" s="96" t="s">
        <v>31</v>
      </c>
      <c r="I137" s="96" t="s">
        <v>246</v>
      </c>
      <c r="J137" s="97" t="s">
        <v>216</v>
      </c>
      <c r="K137" s="12">
        <v>100</v>
      </c>
      <c r="L137" s="12">
        <v>100</v>
      </c>
      <c r="M137" s="63">
        <v>100</v>
      </c>
      <c r="N137" s="63">
        <v>100</v>
      </c>
      <c r="O137" s="64" t="s">
        <v>3</v>
      </c>
      <c r="P137" s="7">
        <v>845.7</v>
      </c>
      <c r="Q137" s="104">
        <v>845.7</v>
      </c>
      <c r="R137" s="121">
        <v>0</v>
      </c>
      <c r="S137" s="121">
        <v>0</v>
      </c>
      <c r="T137" s="121">
        <v>0</v>
      </c>
      <c r="U137" s="90"/>
      <c r="V137" s="90"/>
      <c r="W137" s="90"/>
      <c r="X137" s="90"/>
      <c r="Y137" s="90"/>
      <c r="Z137" s="90"/>
      <c r="AA137" s="90"/>
      <c r="AB137" s="90"/>
      <c r="AC137" s="90"/>
    </row>
    <row r="138" spans="1:29" s="86" customFormat="1" ht="24.75" customHeight="1">
      <c r="A138" s="11">
        <f t="shared" ref="A138:A202" si="42">A137+1</f>
        <v>116</v>
      </c>
      <c r="B138" s="96" t="s">
        <v>29</v>
      </c>
      <c r="C138" s="96" t="s">
        <v>243</v>
      </c>
      <c r="D138" s="96" t="s">
        <v>41</v>
      </c>
      <c r="E138" s="96" t="s">
        <v>260</v>
      </c>
      <c r="F138" s="96" t="s">
        <v>253</v>
      </c>
      <c r="G138" s="96" t="s">
        <v>30</v>
      </c>
      <c r="H138" s="96" t="s">
        <v>31</v>
      </c>
      <c r="I138" s="96" t="s">
        <v>246</v>
      </c>
      <c r="J138" s="97" t="s">
        <v>217</v>
      </c>
      <c r="K138" s="12"/>
      <c r="L138" s="12"/>
      <c r="M138" s="63"/>
      <c r="N138" s="63"/>
      <c r="O138" s="64"/>
      <c r="P138" s="116">
        <f>P139</f>
        <v>108070.09999999999</v>
      </c>
      <c r="Q138" s="103">
        <f>Q139</f>
        <v>145166.5</v>
      </c>
      <c r="R138" s="116">
        <f t="shared" ref="R138:T138" si="43">R139</f>
        <v>61466.7</v>
      </c>
      <c r="S138" s="116">
        <f t="shared" si="43"/>
        <v>20583.8</v>
      </c>
      <c r="T138" s="116">
        <f t="shared" si="43"/>
        <v>21094.1</v>
      </c>
      <c r="U138" s="88"/>
      <c r="V138" s="89"/>
      <c r="W138" s="89"/>
      <c r="X138" s="89"/>
    </row>
    <row r="139" spans="1:29" s="86" customFormat="1" ht="40.5" customHeight="1">
      <c r="A139" s="11">
        <f t="shared" si="42"/>
        <v>117</v>
      </c>
      <c r="B139" s="96" t="s">
        <v>244</v>
      </c>
      <c r="C139" s="96" t="s">
        <v>243</v>
      </c>
      <c r="D139" s="96" t="s">
        <v>41</v>
      </c>
      <c r="E139" s="96" t="s">
        <v>260</v>
      </c>
      <c r="F139" s="96" t="s">
        <v>253</v>
      </c>
      <c r="G139" s="96" t="s">
        <v>57</v>
      </c>
      <c r="H139" s="96" t="s">
        <v>31</v>
      </c>
      <c r="I139" s="96" t="s">
        <v>246</v>
      </c>
      <c r="J139" s="97" t="s">
        <v>218</v>
      </c>
      <c r="K139" s="12">
        <v>100</v>
      </c>
      <c r="L139" s="12">
        <v>100</v>
      </c>
      <c r="M139" s="63">
        <v>100</v>
      </c>
      <c r="N139" s="63">
        <v>100</v>
      </c>
      <c r="O139" s="64" t="s">
        <v>3</v>
      </c>
      <c r="P139" s="116">
        <f>SUM(P140:P174)</f>
        <v>108070.09999999999</v>
      </c>
      <c r="Q139" s="103">
        <f>Q140+Q141+Q142+Q143+Q144+Q145+Q146+Q148+Q149+Q150+Q151+Q152+Q153+Q154+Q155+Q156+Q157+Q158+Q159+Q160+Q161+Q162+Q163+Q164+Q165+Q166+Q167+Q168+Q169+Q170+Q171+Q172+Q173+Q174</f>
        <v>145166.5</v>
      </c>
      <c r="R139" s="116">
        <f>R140+R141+R142+R143+R144+R145+R146+R148+R149+R150+R151+R152+R153+R154+R155+R156+R157+R158+R159+R160+R161+R162+R163+R164+R165+R166+R167+R168+R169+R170+R171+R172+R173+R174+R147</f>
        <v>61466.7</v>
      </c>
      <c r="S139" s="116">
        <f t="shared" ref="S139:T139" si="44">S140+S141+S142+S143+S144+S145+S146+S148+S149+S150+S151+S152+S153+S154+S155+S156+S157+S158+S159+S160+S161+S162+S163+S164+S165+S166+S167+S168+S169+S170+S171+S172+S173+S174</f>
        <v>20583.8</v>
      </c>
      <c r="T139" s="116">
        <f t="shared" si="44"/>
        <v>21094.1</v>
      </c>
      <c r="U139" s="88"/>
      <c r="V139" s="89"/>
      <c r="W139" s="89"/>
      <c r="X139" s="89"/>
    </row>
    <row r="140" spans="1:29" s="86" customFormat="1" ht="98.25" customHeight="1">
      <c r="A140" s="11">
        <f t="shared" si="42"/>
        <v>118</v>
      </c>
      <c r="B140" s="96" t="s">
        <v>244</v>
      </c>
      <c r="C140" s="96" t="s">
        <v>243</v>
      </c>
      <c r="D140" s="96" t="s">
        <v>41</v>
      </c>
      <c r="E140" s="96" t="s">
        <v>260</v>
      </c>
      <c r="F140" s="96" t="s">
        <v>253</v>
      </c>
      <c r="G140" s="96" t="s">
        <v>57</v>
      </c>
      <c r="H140" s="96" t="s">
        <v>261</v>
      </c>
      <c r="I140" s="96" t="s">
        <v>246</v>
      </c>
      <c r="J140" s="97" t="s">
        <v>358</v>
      </c>
      <c r="K140" s="12">
        <v>100</v>
      </c>
      <c r="L140" s="12">
        <v>100</v>
      </c>
      <c r="M140" s="63">
        <v>100</v>
      </c>
      <c r="N140" s="63">
        <v>100</v>
      </c>
      <c r="O140" s="64" t="s">
        <v>3</v>
      </c>
      <c r="P140" s="7">
        <v>45765.9</v>
      </c>
      <c r="Q140" s="104">
        <v>45765.9</v>
      </c>
      <c r="R140" s="121">
        <v>0</v>
      </c>
      <c r="S140" s="121">
        <v>0</v>
      </c>
      <c r="T140" s="121">
        <v>0</v>
      </c>
      <c r="U140" s="88"/>
      <c r="V140" s="89"/>
      <c r="W140" s="89"/>
      <c r="X140" s="89"/>
    </row>
    <row r="141" spans="1:29" s="86" customFormat="1" ht="101.25" customHeight="1">
      <c r="A141" s="11">
        <f t="shared" si="42"/>
        <v>119</v>
      </c>
      <c r="B141" s="96" t="s">
        <v>244</v>
      </c>
      <c r="C141" s="96" t="s">
        <v>243</v>
      </c>
      <c r="D141" s="96" t="s">
        <v>41</v>
      </c>
      <c r="E141" s="96" t="s">
        <v>260</v>
      </c>
      <c r="F141" s="96" t="s">
        <v>253</v>
      </c>
      <c r="G141" s="96" t="s">
        <v>57</v>
      </c>
      <c r="H141" s="96" t="s">
        <v>262</v>
      </c>
      <c r="I141" s="96" t="s">
        <v>246</v>
      </c>
      <c r="J141" s="97" t="s">
        <v>358</v>
      </c>
      <c r="K141" s="12">
        <v>100</v>
      </c>
      <c r="L141" s="12">
        <v>100</v>
      </c>
      <c r="M141" s="63">
        <v>100</v>
      </c>
      <c r="N141" s="63">
        <v>100</v>
      </c>
      <c r="O141" s="64" t="s">
        <v>3</v>
      </c>
      <c r="P141" s="7">
        <v>814.9</v>
      </c>
      <c r="Q141" s="104">
        <v>814.9</v>
      </c>
      <c r="R141" s="121">
        <v>0</v>
      </c>
      <c r="S141" s="121">
        <v>0</v>
      </c>
      <c r="T141" s="121">
        <v>0</v>
      </c>
      <c r="U141" s="88"/>
      <c r="V141" s="89"/>
      <c r="W141" s="89"/>
      <c r="X141" s="89"/>
    </row>
    <row r="142" spans="1:29" s="86" customFormat="1" ht="134.25" customHeight="1">
      <c r="A142" s="11">
        <f t="shared" si="42"/>
        <v>120</v>
      </c>
      <c r="B142" s="96" t="s">
        <v>244</v>
      </c>
      <c r="C142" s="96" t="s">
        <v>243</v>
      </c>
      <c r="D142" s="96" t="s">
        <v>41</v>
      </c>
      <c r="E142" s="96" t="s">
        <v>260</v>
      </c>
      <c r="F142" s="96" t="s">
        <v>253</v>
      </c>
      <c r="G142" s="96" t="s">
        <v>57</v>
      </c>
      <c r="H142" s="96" t="s">
        <v>263</v>
      </c>
      <c r="I142" s="96" t="s">
        <v>246</v>
      </c>
      <c r="J142" s="100" t="s">
        <v>362</v>
      </c>
      <c r="K142" s="12">
        <v>100</v>
      </c>
      <c r="L142" s="12">
        <v>100</v>
      </c>
      <c r="M142" s="63">
        <v>100</v>
      </c>
      <c r="N142" s="63">
        <v>100</v>
      </c>
      <c r="O142" s="64" t="s">
        <v>3</v>
      </c>
      <c r="P142" s="7">
        <v>681.1</v>
      </c>
      <c r="Q142" s="104">
        <v>681.1</v>
      </c>
      <c r="R142" s="121">
        <v>0</v>
      </c>
      <c r="S142" s="121">
        <v>0</v>
      </c>
      <c r="T142" s="121">
        <v>0</v>
      </c>
      <c r="U142" s="88"/>
      <c r="V142" s="89"/>
      <c r="W142" s="89"/>
      <c r="X142" s="89"/>
    </row>
    <row r="143" spans="1:29" s="86" customFormat="1" ht="240.75" customHeight="1">
      <c r="A143" s="11">
        <f t="shared" si="42"/>
        <v>121</v>
      </c>
      <c r="B143" s="96" t="s">
        <v>244</v>
      </c>
      <c r="C143" s="96" t="s">
        <v>243</v>
      </c>
      <c r="D143" s="96" t="s">
        <v>41</v>
      </c>
      <c r="E143" s="96" t="s">
        <v>260</v>
      </c>
      <c r="F143" s="96" t="s">
        <v>253</v>
      </c>
      <c r="G143" s="96" t="s">
        <v>57</v>
      </c>
      <c r="H143" s="96" t="s">
        <v>264</v>
      </c>
      <c r="I143" s="96" t="s">
        <v>246</v>
      </c>
      <c r="J143" s="100" t="s">
        <v>363</v>
      </c>
      <c r="K143" s="12">
        <v>100</v>
      </c>
      <c r="L143" s="12">
        <v>100</v>
      </c>
      <c r="M143" s="63">
        <v>100</v>
      </c>
      <c r="N143" s="63">
        <v>100</v>
      </c>
      <c r="O143" s="64" t="s">
        <v>3</v>
      </c>
      <c r="P143" s="7">
        <v>0</v>
      </c>
      <c r="Q143" s="104">
        <v>607</v>
      </c>
      <c r="R143" s="121">
        <v>0</v>
      </c>
      <c r="S143" s="121">
        <v>0</v>
      </c>
      <c r="T143" s="121">
        <v>0</v>
      </c>
      <c r="U143" s="88"/>
      <c r="V143" s="89"/>
      <c r="W143" s="89"/>
      <c r="X143" s="89"/>
    </row>
    <row r="144" spans="1:29" s="86" customFormat="1" ht="97.5" customHeight="1">
      <c r="A144" s="11">
        <f t="shared" si="42"/>
        <v>122</v>
      </c>
      <c r="B144" s="96" t="s">
        <v>244</v>
      </c>
      <c r="C144" s="96" t="s">
        <v>243</v>
      </c>
      <c r="D144" s="96" t="s">
        <v>41</v>
      </c>
      <c r="E144" s="96" t="s">
        <v>260</v>
      </c>
      <c r="F144" s="96" t="s">
        <v>253</v>
      </c>
      <c r="G144" s="96" t="s">
        <v>57</v>
      </c>
      <c r="H144" s="96" t="s">
        <v>265</v>
      </c>
      <c r="I144" s="96" t="s">
        <v>246</v>
      </c>
      <c r="J144" s="97" t="s">
        <v>364</v>
      </c>
      <c r="K144" s="12">
        <v>100</v>
      </c>
      <c r="L144" s="12">
        <v>100</v>
      </c>
      <c r="M144" s="63">
        <v>100</v>
      </c>
      <c r="N144" s="63">
        <v>100</v>
      </c>
      <c r="O144" s="64" t="s">
        <v>3</v>
      </c>
      <c r="P144" s="7">
        <v>683.4</v>
      </c>
      <c r="Q144" s="104">
        <v>911.1</v>
      </c>
      <c r="R144" s="121">
        <v>0</v>
      </c>
      <c r="S144" s="121">
        <v>0</v>
      </c>
      <c r="T144" s="121">
        <v>0</v>
      </c>
      <c r="U144" s="88"/>
      <c r="V144" s="89"/>
      <c r="W144" s="89"/>
      <c r="X144" s="89"/>
    </row>
    <row r="145" spans="1:30" s="83" customFormat="1" ht="180">
      <c r="A145" s="11">
        <f t="shared" si="42"/>
        <v>123</v>
      </c>
      <c r="B145" s="96" t="s">
        <v>244</v>
      </c>
      <c r="C145" s="96" t="s">
        <v>243</v>
      </c>
      <c r="D145" s="96" t="s">
        <v>41</v>
      </c>
      <c r="E145" s="96" t="s">
        <v>260</v>
      </c>
      <c r="F145" s="96" t="s">
        <v>253</v>
      </c>
      <c r="G145" s="96" t="s">
        <v>57</v>
      </c>
      <c r="H145" s="96" t="s">
        <v>266</v>
      </c>
      <c r="I145" s="96" t="s">
        <v>246</v>
      </c>
      <c r="J145" s="100" t="s">
        <v>365</v>
      </c>
      <c r="K145" s="12">
        <v>100</v>
      </c>
      <c r="L145" s="12">
        <v>100</v>
      </c>
      <c r="M145" s="63">
        <v>100</v>
      </c>
      <c r="N145" s="63">
        <v>100</v>
      </c>
      <c r="O145" s="64" t="s">
        <v>3</v>
      </c>
      <c r="P145" s="7">
        <v>1549.8</v>
      </c>
      <c r="Q145" s="104">
        <v>1859.8</v>
      </c>
      <c r="R145" s="121">
        <v>0</v>
      </c>
      <c r="S145" s="121">
        <v>0</v>
      </c>
      <c r="T145" s="121">
        <v>0</v>
      </c>
      <c r="U145" s="81"/>
      <c r="V145" s="81"/>
      <c r="W145" s="81"/>
      <c r="X145" s="81"/>
      <c r="Y145" s="81"/>
      <c r="Z145" s="81"/>
    </row>
    <row r="146" spans="1:30" s="86" customFormat="1" ht="81.75" customHeight="1">
      <c r="A146" s="11">
        <f t="shared" si="42"/>
        <v>124</v>
      </c>
      <c r="B146" s="96" t="s">
        <v>244</v>
      </c>
      <c r="C146" s="96" t="s">
        <v>243</v>
      </c>
      <c r="D146" s="96" t="s">
        <v>41</v>
      </c>
      <c r="E146" s="96" t="s">
        <v>260</v>
      </c>
      <c r="F146" s="96" t="s">
        <v>253</v>
      </c>
      <c r="G146" s="96" t="s">
        <v>57</v>
      </c>
      <c r="H146" s="96" t="s">
        <v>267</v>
      </c>
      <c r="I146" s="96" t="s">
        <v>246</v>
      </c>
      <c r="J146" s="97" t="s">
        <v>361</v>
      </c>
      <c r="K146" s="12">
        <v>100</v>
      </c>
      <c r="L146" s="12">
        <v>100</v>
      </c>
      <c r="M146" s="63">
        <v>100</v>
      </c>
      <c r="N146" s="63">
        <v>100</v>
      </c>
      <c r="O146" s="64" t="s">
        <v>3</v>
      </c>
      <c r="P146" s="7">
        <v>16133.5</v>
      </c>
      <c r="Q146" s="104">
        <v>19701.7</v>
      </c>
      <c r="R146" s="121">
        <v>0</v>
      </c>
      <c r="S146" s="121">
        <v>0</v>
      </c>
      <c r="T146" s="121">
        <v>0</v>
      </c>
      <c r="U146" s="88"/>
      <c r="V146" s="89"/>
      <c r="W146" s="89"/>
      <c r="X146" s="89"/>
    </row>
    <row r="147" spans="1:30" s="86" customFormat="1" ht="81.75" customHeight="1">
      <c r="A147" s="11"/>
      <c r="B147" s="96" t="s">
        <v>244</v>
      </c>
      <c r="C147" s="96" t="s">
        <v>243</v>
      </c>
      <c r="D147" s="96" t="s">
        <v>41</v>
      </c>
      <c r="E147" s="96" t="s">
        <v>260</v>
      </c>
      <c r="F147" s="96" t="s">
        <v>253</v>
      </c>
      <c r="G147" s="96" t="s">
        <v>57</v>
      </c>
      <c r="H147" s="96" t="s">
        <v>267</v>
      </c>
      <c r="I147" s="96" t="s">
        <v>246</v>
      </c>
      <c r="J147" s="97" t="s">
        <v>359</v>
      </c>
      <c r="K147" s="12">
        <v>100</v>
      </c>
      <c r="L147" s="12">
        <v>100</v>
      </c>
      <c r="M147" s="63">
        <v>100</v>
      </c>
      <c r="N147" s="63">
        <v>100</v>
      </c>
      <c r="O147" s="64" t="s">
        <v>3</v>
      </c>
      <c r="P147" s="7"/>
      <c r="Q147" s="104"/>
      <c r="R147" s="121">
        <v>10789</v>
      </c>
      <c r="S147" s="121"/>
      <c r="T147" s="121"/>
      <c r="U147" s="88"/>
      <c r="V147" s="89"/>
      <c r="W147" s="89"/>
      <c r="X147" s="89"/>
    </row>
    <row r="148" spans="1:30" s="86" customFormat="1" ht="141.75" customHeight="1">
      <c r="A148" s="11">
        <f>A146+1</f>
        <v>125</v>
      </c>
      <c r="B148" s="96" t="s">
        <v>244</v>
      </c>
      <c r="C148" s="96" t="s">
        <v>243</v>
      </c>
      <c r="D148" s="96" t="s">
        <v>41</v>
      </c>
      <c r="E148" s="96" t="s">
        <v>260</v>
      </c>
      <c r="F148" s="96" t="s">
        <v>253</v>
      </c>
      <c r="G148" s="96" t="s">
        <v>57</v>
      </c>
      <c r="H148" s="96" t="s">
        <v>268</v>
      </c>
      <c r="I148" s="96" t="s">
        <v>246</v>
      </c>
      <c r="J148" s="101" t="s">
        <v>360</v>
      </c>
      <c r="K148" s="12">
        <v>100</v>
      </c>
      <c r="L148" s="12">
        <v>100</v>
      </c>
      <c r="M148" s="63">
        <v>100</v>
      </c>
      <c r="N148" s="63">
        <v>100</v>
      </c>
      <c r="O148" s="64" t="s">
        <v>3</v>
      </c>
      <c r="P148" s="7">
        <v>0</v>
      </c>
      <c r="Q148" s="104">
        <v>0</v>
      </c>
      <c r="R148" s="121">
        <v>600</v>
      </c>
      <c r="S148" s="121">
        <v>0</v>
      </c>
      <c r="T148" s="121">
        <v>0</v>
      </c>
      <c r="U148" s="88"/>
      <c r="V148" s="89"/>
      <c r="W148" s="89"/>
      <c r="X148" s="89"/>
    </row>
    <row r="149" spans="1:30" s="91" customFormat="1" ht="69" customHeight="1">
      <c r="A149" s="11">
        <f t="shared" si="42"/>
        <v>126</v>
      </c>
      <c r="B149" s="96" t="s">
        <v>244</v>
      </c>
      <c r="C149" s="96" t="s">
        <v>243</v>
      </c>
      <c r="D149" s="96" t="s">
        <v>41</v>
      </c>
      <c r="E149" s="96" t="s">
        <v>260</v>
      </c>
      <c r="F149" s="96" t="s">
        <v>253</v>
      </c>
      <c r="G149" s="96" t="s">
        <v>57</v>
      </c>
      <c r="H149" s="96" t="s">
        <v>269</v>
      </c>
      <c r="I149" s="96" t="s">
        <v>246</v>
      </c>
      <c r="J149" s="97" t="s">
        <v>366</v>
      </c>
      <c r="K149" s="12">
        <v>100</v>
      </c>
      <c r="L149" s="12">
        <v>100</v>
      </c>
      <c r="M149" s="63">
        <v>100</v>
      </c>
      <c r="N149" s="63">
        <v>100</v>
      </c>
      <c r="O149" s="64" t="s">
        <v>3</v>
      </c>
      <c r="P149" s="7">
        <v>540.1</v>
      </c>
      <c r="Q149" s="104">
        <v>540.1</v>
      </c>
      <c r="R149" s="121">
        <v>0</v>
      </c>
      <c r="S149" s="121">
        <v>0</v>
      </c>
      <c r="T149" s="121">
        <v>0</v>
      </c>
      <c r="U149" s="84"/>
      <c r="V149" s="85"/>
      <c r="W149" s="85"/>
      <c r="X149" s="85"/>
    </row>
    <row r="150" spans="1:30" s="86" customFormat="1" ht="45">
      <c r="A150" s="11">
        <f t="shared" si="42"/>
        <v>127</v>
      </c>
      <c r="B150" s="96" t="s">
        <v>244</v>
      </c>
      <c r="C150" s="96" t="s">
        <v>243</v>
      </c>
      <c r="D150" s="96" t="s">
        <v>41</v>
      </c>
      <c r="E150" s="96" t="s">
        <v>260</v>
      </c>
      <c r="F150" s="96" t="s">
        <v>253</v>
      </c>
      <c r="G150" s="96" t="s">
        <v>57</v>
      </c>
      <c r="H150" s="96" t="s">
        <v>270</v>
      </c>
      <c r="I150" s="96" t="s">
        <v>246</v>
      </c>
      <c r="J150" s="97" t="s">
        <v>367</v>
      </c>
      <c r="K150" s="12">
        <v>100</v>
      </c>
      <c r="L150" s="12">
        <v>100</v>
      </c>
      <c r="M150" s="63">
        <v>100</v>
      </c>
      <c r="N150" s="63">
        <v>100</v>
      </c>
      <c r="O150" s="64" t="s">
        <v>3</v>
      </c>
      <c r="P150" s="7">
        <v>86.6</v>
      </c>
      <c r="Q150" s="104">
        <v>86.6</v>
      </c>
      <c r="R150" s="121">
        <v>0</v>
      </c>
      <c r="S150" s="121">
        <v>0</v>
      </c>
      <c r="T150" s="121">
        <v>0</v>
      </c>
      <c r="U150" s="88"/>
      <c r="V150" s="89"/>
      <c r="W150" s="89"/>
      <c r="X150" s="89"/>
    </row>
    <row r="151" spans="1:30" s="86" customFormat="1" ht="45" customHeight="1">
      <c r="A151" s="11">
        <f t="shared" si="42"/>
        <v>128</v>
      </c>
      <c r="B151" s="96" t="s">
        <v>244</v>
      </c>
      <c r="C151" s="96" t="s">
        <v>243</v>
      </c>
      <c r="D151" s="96" t="s">
        <v>41</v>
      </c>
      <c r="E151" s="96" t="s">
        <v>260</v>
      </c>
      <c r="F151" s="96" t="s">
        <v>253</v>
      </c>
      <c r="G151" s="96" t="s">
        <v>57</v>
      </c>
      <c r="H151" s="96" t="s">
        <v>271</v>
      </c>
      <c r="I151" s="96" t="s">
        <v>246</v>
      </c>
      <c r="J151" s="97" t="s">
        <v>369</v>
      </c>
      <c r="K151" s="12">
        <v>100</v>
      </c>
      <c r="L151" s="12">
        <v>100</v>
      </c>
      <c r="M151" s="63">
        <v>100</v>
      </c>
      <c r="N151" s="63">
        <v>100</v>
      </c>
      <c r="O151" s="64" t="s">
        <v>3</v>
      </c>
      <c r="P151" s="7">
        <v>711.2</v>
      </c>
      <c r="Q151" s="104">
        <v>711.2</v>
      </c>
      <c r="R151" s="121">
        <v>1185.3</v>
      </c>
      <c r="S151" s="121">
        <v>1659.5</v>
      </c>
      <c r="T151" s="121">
        <v>1659.5</v>
      </c>
      <c r="U151" s="88"/>
      <c r="V151" s="89"/>
      <c r="W151" s="89"/>
      <c r="X151" s="89"/>
    </row>
    <row r="152" spans="1:30" s="86" customFormat="1" ht="58.5" customHeight="1">
      <c r="A152" s="11">
        <f t="shared" si="42"/>
        <v>129</v>
      </c>
      <c r="B152" s="96" t="s">
        <v>244</v>
      </c>
      <c r="C152" s="96" t="s">
        <v>243</v>
      </c>
      <c r="D152" s="96" t="s">
        <v>41</v>
      </c>
      <c r="E152" s="96" t="s">
        <v>260</v>
      </c>
      <c r="F152" s="96" t="s">
        <v>253</v>
      </c>
      <c r="G152" s="96" t="s">
        <v>57</v>
      </c>
      <c r="H152" s="96" t="s">
        <v>272</v>
      </c>
      <c r="I152" s="96" t="s">
        <v>246</v>
      </c>
      <c r="J152" s="97" t="s">
        <v>368</v>
      </c>
      <c r="K152" s="12">
        <v>100</v>
      </c>
      <c r="L152" s="12">
        <v>100</v>
      </c>
      <c r="M152" s="63">
        <v>100</v>
      </c>
      <c r="N152" s="63">
        <v>100</v>
      </c>
      <c r="O152" s="64" t="s">
        <v>3</v>
      </c>
      <c r="P152" s="7">
        <v>126</v>
      </c>
      <c r="Q152" s="104">
        <v>126</v>
      </c>
      <c r="R152" s="121">
        <v>9</v>
      </c>
      <c r="S152" s="121">
        <v>9</v>
      </c>
      <c r="T152" s="121">
        <v>9</v>
      </c>
      <c r="U152" s="92" t="e">
        <f>U153+U155+U156+U157+U158+U159+U160+U161+U162+U163+U164+U165+#REF!+#REF!+U166+U167+U168+U173+U175+#REF!</f>
        <v>#REF!</v>
      </c>
      <c r="V152" s="92" t="e">
        <f>V153+V155+V156+V157+V158+V159+V160+V161+V162+V163+V164+V165+#REF!+#REF!+V166+V167+V168+V173+V175+#REF!</f>
        <v>#REF!</v>
      </c>
      <c r="W152" s="92" t="e">
        <f>W153+W155+W156+W157+W158+W159+W160+W161+W162+W163+W164+W165+#REF!+#REF!+W166+W167+W168+W173+W175+#REF!</f>
        <v>#REF!</v>
      </c>
      <c r="X152" s="92" t="e">
        <f>X153+X155+X156+X157+X158+X159+X160+X161+X162+X163+X164+X165+#REF!+#REF!+X166+X167+X168+X173+X175+#REF!</f>
        <v>#REF!</v>
      </c>
      <c r="Y152" s="92" t="e">
        <f>Y153+Y155+Y156+Y157+Y158+Y159+Y160+Y161+Y162+Y163+Y164+Y165+#REF!+#REF!+Y166+Y167+Y168+Y173+Y175+#REF!</f>
        <v>#REF!</v>
      </c>
      <c r="Z152" s="92" t="e">
        <f>Z153+Z155+Z156+Z157+Z158+Z159+Z160+Z161+Z162+Z163+Z164+Z165+#REF!+#REF!+Z166+Z167+Z168+Z173+Z175+#REF!</f>
        <v>#REF!</v>
      </c>
      <c r="AA152" s="92" t="e">
        <f>AA153+AA155+AA156+AA157+AA158+AA159+AA160+AA161+AA162+AA163+AA164+AA165+#REF!+#REF!+AA166+AA167+AA168+AA173+AA175+#REF!</f>
        <v>#REF!</v>
      </c>
      <c r="AB152" s="92" t="e">
        <f>AB153+AB155+AB156+AB157+AB158+AB159+AB160+AB161+AB162+AB163+AB164+AB165+#REF!+#REF!+AB166+AB167+AB168+AB173+AB175+#REF!</f>
        <v>#REF!</v>
      </c>
      <c r="AC152" s="92" t="e">
        <f>AC153+AC155+AC156+AC157+AC158+AC159+AC160+AC161+AC162+AC163+AC164+AC165+#REF!+#REF!+AC166+AC167+AC168+AC173+AC175+#REF!</f>
        <v>#REF!</v>
      </c>
    </row>
    <row r="153" spans="1:30" s="86" customFormat="1" ht="47.25" customHeight="1">
      <c r="A153" s="11">
        <f t="shared" si="42"/>
        <v>130</v>
      </c>
      <c r="B153" s="96" t="s">
        <v>244</v>
      </c>
      <c r="C153" s="96" t="s">
        <v>243</v>
      </c>
      <c r="D153" s="96" t="s">
        <v>41</v>
      </c>
      <c r="E153" s="96" t="s">
        <v>260</v>
      </c>
      <c r="F153" s="96" t="s">
        <v>253</v>
      </c>
      <c r="G153" s="96" t="s">
        <v>57</v>
      </c>
      <c r="H153" s="96" t="s">
        <v>273</v>
      </c>
      <c r="I153" s="96" t="s">
        <v>246</v>
      </c>
      <c r="J153" s="97" t="s">
        <v>370</v>
      </c>
      <c r="K153" s="12">
        <v>100</v>
      </c>
      <c r="L153" s="12">
        <v>100</v>
      </c>
      <c r="M153" s="63">
        <v>100</v>
      </c>
      <c r="N153" s="63">
        <v>100</v>
      </c>
      <c r="O153" s="64" t="s">
        <v>3</v>
      </c>
      <c r="P153" s="7">
        <v>500</v>
      </c>
      <c r="Q153" s="104">
        <v>1000</v>
      </c>
      <c r="R153" s="121">
        <v>0</v>
      </c>
      <c r="S153" s="121">
        <v>0</v>
      </c>
      <c r="T153" s="121">
        <v>0</v>
      </c>
      <c r="U153" s="88"/>
      <c r="V153" s="89"/>
      <c r="W153" s="89"/>
      <c r="X153" s="89"/>
    </row>
    <row r="154" spans="1:30" s="86" customFormat="1" ht="48" customHeight="1">
      <c r="A154" s="11">
        <f t="shared" si="42"/>
        <v>131</v>
      </c>
      <c r="B154" s="96" t="s">
        <v>244</v>
      </c>
      <c r="C154" s="96" t="s">
        <v>243</v>
      </c>
      <c r="D154" s="96" t="s">
        <v>41</v>
      </c>
      <c r="E154" s="96" t="s">
        <v>260</v>
      </c>
      <c r="F154" s="96" t="s">
        <v>253</v>
      </c>
      <c r="G154" s="96" t="s">
        <v>57</v>
      </c>
      <c r="H154" s="96" t="s">
        <v>274</v>
      </c>
      <c r="I154" s="96" t="s">
        <v>246</v>
      </c>
      <c r="J154" s="97" t="s">
        <v>371</v>
      </c>
      <c r="K154" s="12">
        <v>100</v>
      </c>
      <c r="L154" s="12">
        <v>100</v>
      </c>
      <c r="M154" s="63">
        <v>100</v>
      </c>
      <c r="N154" s="63">
        <v>100</v>
      </c>
      <c r="O154" s="64" t="s">
        <v>3</v>
      </c>
      <c r="P154" s="7">
        <v>64.900000000000006</v>
      </c>
      <c r="Q154" s="104">
        <v>64.900000000000006</v>
      </c>
      <c r="R154" s="121">
        <v>0</v>
      </c>
      <c r="S154" s="121">
        <v>0</v>
      </c>
      <c r="T154" s="121">
        <v>0</v>
      </c>
      <c r="U154" s="88"/>
      <c r="V154" s="89"/>
      <c r="W154" s="89"/>
      <c r="X154" s="89"/>
    </row>
    <row r="155" spans="1:30" s="86" customFormat="1" ht="43.5" customHeight="1">
      <c r="A155" s="11">
        <f t="shared" si="42"/>
        <v>132</v>
      </c>
      <c r="B155" s="96" t="s">
        <v>244</v>
      </c>
      <c r="C155" s="96" t="s">
        <v>243</v>
      </c>
      <c r="D155" s="96" t="s">
        <v>41</v>
      </c>
      <c r="E155" s="96" t="s">
        <v>260</v>
      </c>
      <c r="F155" s="96" t="s">
        <v>253</v>
      </c>
      <c r="G155" s="96" t="s">
        <v>57</v>
      </c>
      <c r="H155" s="96" t="s">
        <v>275</v>
      </c>
      <c r="I155" s="96" t="s">
        <v>246</v>
      </c>
      <c r="J155" s="97" t="s">
        <v>372</v>
      </c>
      <c r="K155" s="12">
        <v>100</v>
      </c>
      <c r="L155" s="12">
        <v>100</v>
      </c>
      <c r="M155" s="63">
        <v>100</v>
      </c>
      <c r="N155" s="63">
        <v>100</v>
      </c>
      <c r="O155" s="64" t="s">
        <v>3</v>
      </c>
      <c r="P155" s="7">
        <v>437.5</v>
      </c>
      <c r="Q155" s="104">
        <v>437.5</v>
      </c>
      <c r="R155" s="121">
        <v>427.6</v>
      </c>
      <c r="S155" s="121">
        <v>427.6</v>
      </c>
      <c r="T155" s="121">
        <v>427.6</v>
      </c>
      <c r="U155" s="88"/>
      <c r="V155" s="89"/>
      <c r="W155" s="89"/>
      <c r="X155" s="89"/>
    </row>
    <row r="156" spans="1:30" s="86" customFormat="1" ht="57.75" customHeight="1">
      <c r="A156" s="11">
        <f t="shared" si="42"/>
        <v>133</v>
      </c>
      <c r="B156" s="96" t="s">
        <v>244</v>
      </c>
      <c r="C156" s="96" t="s">
        <v>243</v>
      </c>
      <c r="D156" s="96" t="s">
        <v>41</v>
      </c>
      <c r="E156" s="96" t="s">
        <v>260</v>
      </c>
      <c r="F156" s="96" t="s">
        <v>253</v>
      </c>
      <c r="G156" s="96" t="s">
        <v>57</v>
      </c>
      <c r="H156" s="96" t="s">
        <v>276</v>
      </c>
      <c r="I156" s="96" t="s">
        <v>246</v>
      </c>
      <c r="J156" s="97" t="s">
        <v>373</v>
      </c>
      <c r="K156" s="12">
        <v>100</v>
      </c>
      <c r="L156" s="12">
        <v>100</v>
      </c>
      <c r="M156" s="63">
        <v>100</v>
      </c>
      <c r="N156" s="63">
        <v>100</v>
      </c>
      <c r="O156" s="64" t="s">
        <v>3</v>
      </c>
      <c r="P156" s="7">
        <v>300</v>
      </c>
      <c r="Q156" s="104">
        <v>300</v>
      </c>
      <c r="R156" s="121">
        <v>0</v>
      </c>
      <c r="S156" s="121">
        <v>0</v>
      </c>
      <c r="T156" s="121">
        <v>0</v>
      </c>
      <c r="U156" s="88"/>
      <c r="V156" s="89"/>
      <c r="W156" s="89"/>
      <c r="X156" s="89"/>
    </row>
    <row r="157" spans="1:30" s="86" customFormat="1" ht="63.75" customHeight="1">
      <c r="A157" s="11">
        <f t="shared" si="42"/>
        <v>134</v>
      </c>
      <c r="B157" s="96" t="s">
        <v>244</v>
      </c>
      <c r="C157" s="96" t="s">
        <v>243</v>
      </c>
      <c r="D157" s="96" t="s">
        <v>41</v>
      </c>
      <c r="E157" s="96" t="s">
        <v>260</v>
      </c>
      <c r="F157" s="96" t="s">
        <v>253</v>
      </c>
      <c r="G157" s="96" t="s">
        <v>57</v>
      </c>
      <c r="H157" s="96" t="s">
        <v>277</v>
      </c>
      <c r="I157" s="96" t="s">
        <v>246</v>
      </c>
      <c r="J157" s="97" t="s">
        <v>374</v>
      </c>
      <c r="K157" s="12">
        <v>100</v>
      </c>
      <c r="L157" s="12">
        <v>100</v>
      </c>
      <c r="M157" s="63">
        <v>100</v>
      </c>
      <c r="N157" s="63">
        <v>100</v>
      </c>
      <c r="O157" s="64" t="s">
        <v>3</v>
      </c>
      <c r="P157" s="7">
        <v>0</v>
      </c>
      <c r="Q157" s="104">
        <v>1734.4</v>
      </c>
      <c r="R157" s="121">
        <v>0</v>
      </c>
      <c r="S157" s="121">
        <v>0</v>
      </c>
      <c r="T157" s="121">
        <v>0</v>
      </c>
      <c r="U157" s="88"/>
      <c r="V157" s="89"/>
      <c r="W157" s="89"/>
      <c r="X157" s="89"/>
    </row>
    <row r="158" spans="1:30" s="86" customFormat="1" ht="92.25" customHeight="1">
      <c r="A158" s="11">
        <f t="shared" si="42"/>
        <v>135</v>
      </c>
      <c r="B158" s="96" t="s">
        <v>244</v>
      </c>
      <c r="C158" s="96" t="s">
        <v>243</v>
      </c>
      <c r="D158" s="96" t="s">
        <v>41</v>
      </c>
      <c r="E158" s="96" t="s">
        <v>260</v>
      </c>
      <c r="F158" s="96" t="s">
        <v>253</v>
      </c>
      <c r="G158" s="96" t="s">
        <v>57</v>
      </c>
      <c r="H158" s="96" t="s">
        <v>278</v>
      </c>
      <c r="I158" s="96" t="s">
        <v>246</v>
      </c>
      <c r="J158" s="97" t="s">
        <v>375</v>
      </c>
      <c r="K158" s="12">
        <v>100</v>
      </c>
      <c r="L158" s="12">
        <v>100</v>
      </c>
      <c r="M158" s="63">
        <v>100</v>
      </c>
      <c r="N158" s="63">
        <v>100</v>
      </c>
      <c r="O158" s="64" t="s">
        <v>3</v>
      </c>
      <c r="P158" s="7">
        <v>0</v>
      </c>
      <c r="Q158" s="104">
        <v>599.6</v>
      </c>
      <c r="R158" s="122">
        <v>0</v>
      </c>
      <c r="S158" s="122">
        <v>0</v>
      </c>
      <c r="T158" s="122">
        <v>0</v>
      </c>
      <c r="U158" s="88"/>
      <c r="V158" s="89"/>
      <c r="W158" s="89"/>
      <c r="X158" s="89"/>
    </row>
    <row r="159" spans="1:30" s="86" customFormat="1" ht="84.75" customHeight="1">
      <c r="A159" s="11">
        <f t="shared" si="42"/>
        <v>136</v>
      </c>
      <c r="B159" s="96" t="s">
        <v>244</v>
      </c>
      <c r="C159" s="96" t="s">
        <v>243</v>
      </c>
      <c r="D159" s="96" t="s">
        <v>41</v>
      </c>
      <c r="E159" s="96" t="s">
        <v>260</v>
      </c>
      <c r="F159" s="96" t="s">
        <v>253</v>
      </c>
      <c r="G159" s="96" t="s">
        <v>57</v>
      </c>
      <c r="H159" s="96" t="s">
        <v>279</v>
      </c>
      <c r="I159" s="96" t="s">
        <v>246</v>
      </c>
      <c r="J159" s="97" t="s">
        <v>376</v>
      </c>
      <c r="K159" s="12">
        <v>100</v>
      </c>
      <c r="L159" s="12">
        <v>100</v>
      </c>
      <c r="M159" s="63">
        <v>100</v>
      </c>
      <c r="N159" s="63">
        <v>100</v>
      </c>
      <c r="O159" s="64" t="s">
        <v>3</v>
      </c>
      <c r="P159" s="7">
        <v>102</v>
      </c>
      <c r="Q159" s="104">
        <v>102</v>
      </c>
      <c r="R159" s="122">
        <v>0</v>
      </c>
      <c r="S159" s="122">
        <v>0</v>
      </c>
      <c r="T159" s="122">
        <v>0</v>
      </c>
      <c r="U159" s="88"/>
      <c r="V159" s="89"/>
      <c r="W159" s="89"/>
      <c r="X159" s="89"/>
      <c r="AD159" s="87">
        <f>R159+R175</f>
        <v>413426.49999999994</v>
      </c>
    </row>
    <row r="160" spans="1:30" s="86" customFormat="1" ht="69.75" customHeight="1">
      <c r="A160" s="11">
        <f t="shared" si="42"/>
        <v>137</v>
      </c>
      <c r="B160" s="96" t="s">
        <v>244</v>
      </c>
      <c r="C160" s="96" t="s">
        <v>243</v>
      </c>
      <c r="D160" s="96" t="s">
        <v>41</v>
      </c>
      <c r="E160" s="96" t="s">
        <v>260</v>
      </c>
      <c r="F160" s="96" t="s">
        <v>253</v>
      </c>
      <c r="G160" s="96" t="s">
        <v>57</v>
      </c>
      <c r="H160" s="96" t="s">
        <v>280</v>
      </c>
      <c r="I160" s="96" t="s">
        <v>246</v>
      </c>
      <c r="J160" s="97" t="s">
        <v>377</v>
      </c>
      <c r="K160" s="12">
        <v>100</v>
      </c>
      <c r="L160" s="12">
        <v>100</v>
      </c>
      <c r="M160" s="63">
        <v>100</v>
      </c>
      <c r="N160" s="63">
        <v>100</v>
      </c>
      <c r="O160" s="64" t="s">
        <v>3</v>
      </c>
      <c r="P160" s="7">
        <v>0</v>
      </c>
      <c r="Q160" s="104">
        <v>744.9</v>
      </c>
      <c r="R160" s="122">
        <v>0</v>
      </c>
      <c r="S160" s="122">
        <v>0</v>
      </c>
      <c r="T160" s="122">
        <v>0</v>
      </c>
      <c r="U160" s="88"/>
      <c r="V160" s="89"/>
      <c r="W160" s="89"/>
      <c r="X160" s="89"/>
    </row>
    <row r="161" spans="1:24" s="86" customFormat="1" ht="48" customHeight="1">
      <c r="A161" s="11">
        <f t="shared" si="42"/>
        <v>138</v>
      </c>
      <c r="B161" s="96" t="s">
        <v>244</v>
      </c>
      <c r="C161" s="96" t="s">
        <v>243</v>
      </c>
      <c r="D161" s="96" t="s">
        <v>41</v>
      </c>
      <c r="E161" s="96" t="s">
        <v>260</v>
      </c>
      <c r="F161" s="96" t="s">
        <v>253</v>
      </c>
      <c r="G161" s="96" t="s">
        <v>57</v>
      </c>
      <c r="H161" s="96" t="s">
        <v>281</v>
      </c>
      <c r="I161" s="96" t="s">
        <v>246</v>
      </c>
      <c r="J161" s="97" t="s">
        <v>378</v>
      </c>
      <c r="K161" s="12">
        <v>100</v>
      </c>
      <c r="L161" s="12">
        <v>100</v>
      </c>
      <c r="M161" s="63">
        <v>100</v>
      </c>
      <c r="N161" s="63">
        <v>100</v>
      </c>
      <c r="O161" s="64" t="s">
        <v>3</v>
      </c>
      <c r="P161" s="7">
        <v>450.7</v>
      </c>
      <c r="Q161" s="104">
        <v>450.7</v>
      </c>
      <c r="R161" s="122">
        <v>458.8</v>
      </c>
      <c r="S161" s="122">
        <v>458.8</v>
      </c>
      <c r="T161" s="122">
        <v>534.1</v>
      </c>
      <c r="U161" s="88"/>
      <c r="V161" s="89"/>
      <c r="W161" s="89"/>
      <c r="X161" s="89"/>
    </row>
    <row r="162" spans="1:24" s="86" customFormat="1" ht="76.5" customHeight="1">
      <c r="A162" s="11">
        <f t="shared" si="42"/>
        <v>139</v>
      </c>
      <c r="B162" s="96" t="s">
        <v>244</v>
      </c>
      <c r="C162" s="96" t="s">
        <v>243</v>
      </c>
      <c r="D162" s="96" t="s">
        <v>41</v>
      </c>
      <c r="E162" s="96" t="s">
        <v>260</v>
      </c>
      <c r="F162" s="96" t="s">
        <v>253</v>
      </c>
      <c r="G162" s="96" t="s">
        <v>57</v>
      </c>
      <c r="H162" s="96" t="s">
        <v>282</v>
      </c>
      <c r="I162" s="96" t="s">
        <v>246</v>
      </c>
      <c r="J162" s="97" t="s">
        <v>379</v>
      </c>
      <c r="K162" s="12">
        <v>100</v>
      </c>
      <c r="L162" s="12">
        <v>100</v>
      </c>
      <c r="M162" s="63">
        <v>100</v>
      </c>
      <c r="N162" s="63">
        <v>100</v>
      </c>
      <c r="O162" s="64" t="s">
        <v>3</v>
      </c>
      <c r="P162" s="7">
        <v>228.9</v>
      </c>
      <c r="Q162" s="104">
        <v>228.9</v>
      </c>
      <c r="R162" s="122">
        <v>0</v>
      </c>
      <c r="S162" s="122">
        <v>0</v>
      </c>
      <c r="T162" s="122">
        <v>0</v>
      </c>
      <c r="U162" s="88"/>
      <c r="V162" s="89"/>
      <c r="W162" s="89"/>
      <c r="X162" s="89"/>
    </row>
    <row r="163" spans="1:24" s="86" customFormat="1" ht="75">
      <c r="A163" s="11">
        <f t="shared" si="42"/>
        <v>140</v>
      </c>
      <c r="B163" s="96" t="s">
        <v>244</v>
      </c>
      <c r="C163" s="96" t="s">
        <v>243</v>
      </c>
      <c r="D163" s="96" t="s">
        <v>41</v>
      </c>
      <c r="E163" s="96" t="s">
        <v>260</v>
      </c>
      <c r="F163" s="96" t="s">
        <v>253</v>
      </c>
      <c r="G163" s="96" t="s">
        <v>57</v>
      </c>
      <c r="H163" s="96" t="s">
        <v>283</v>
      </c>
      <c r="I163" s="96" t="s">
        <v>246</v>
      </c>
      <c r="J163" s="97" t="s">
        <v>380</v>
      </c>
      <c r="K163" s="12">
        <v>100</v>
      </c>
      <c r="L163" s="12">
        <v>100</v>
      </c>
      <c r="M163" s="63">
        <v>100</v>
      </c>
      <c r="N163" s="63">
        <v>100</v>
      </c>
      <c r="O163" s="64" t="s">
        <v>3</v>
      </c>
      <c r="P163" s="7">
        <v>3600</v>
      </c>
      <c r="Q163" s="104">
        <v>4770.1000000000004</v>
      </c>
      <c r="R163" s="122">
        <v>0</v>
      </c>
      <c r="S163" s="122">
        <v>0</v>
      </c>
      <c r="T163" s="122">
        <v>0</v>
      </c>
      <c r="U163" s="88"/>
      <c r="V163" s="89"/>
      <c r="W163" s="89"/>
      <c r="X163" s="89"/>
    </row>
    <row r="164" spans="1:24" s="86" customFormat="1" ht="76.5" customHeight="1">
      <c r="A164" s="11">
        <f t="shared" si="42"/>
        <v>141</v>
      </c>
      <c r="B164" s="96" t="s">
        <v>244</v>
      </c>
      <c r="C164" s="96" t="s">
        <v>243</v>
      </c>
      <c r="D164" s="96" t="s">
        <v>41</v>
      </c>
      <c r="E164" s="96" t="s">
        <v>260</v>
      </c>
      <c r="F164" s="96" t="s">
        <v>253</v>
      </c>
      <c r="G164" s="96" t="s">
        <v>57</v>
      </c>
      <c r="H164" s="96" t="s">
        <v>284</v>
      </c>
      <c r="I164" s="96" t="s">
        <v>246</v>
      </c>
      <c r="J164" s="97" t="s">
        <v>417</v>
      </c>
      <c r="K164" s="12">
        <v>100</v>
      </c>
      <c r="L164" s="12">
        <v>100</v>
      </c>
      <c r="M164" s="63">
        <v>100</v>
      </c>
      <c r="N164" s="63">
        <v>100</v>
      </c>
      <c r="O164" s="64" t="s">
        <v>3</v>
      </c>
      <c r="P164" s="7">
        <v>1845.8</v>
      </c>
      <c r="Q164" s="104">
        <v>11103.8</v>
      </c>
      <c r="R164" s="122">
        <v>13783.5</v>
      </c>
      <c r="S164" s="122">
        <v>14940.4</v>
      </c>
      <c r="T164" s="122">
        <v>14940.4</v>
      </c>
      <c r="U164" s="88"/>
      <c r="V164" s="89"/>
      <c r="W164" s="89"/>
      <c r="X164" s="89"/>
    </row>
    <row r="165" spans="1:24" s="86" customFormat="1" ht="80.25" customHeight="1">
      <c r="A165" s="11">
        <f t="shared" si="42"/>
        <v>142</v>
      </c>
      <c r="B165" s="96" t="s">
        <v>244</v>
      </c>
      <c r="C165" s="96" t="s">
        <v>243</v>
      </c>
      <c r="D165" s="96" t="s">
        <v>41</v>
      </c>
      <c r="E165" s="96" t="s">
        <v>260</v>
      </c>
      <c r="F165" s="96" t="s">
        <v>253</v>
      </c>
      <c r="G165" s="96" t="s">
        <v>57</v>
      </c>
      <c r="H165" s="96" t="s">
        <v>285</v>
      </c>
      <c r="I165" s="96" t="s">
        <v>246</v>
      </c>
      <c r="J165" s="97" t="s">
        <v>381</v>
      </c>
      <c r="K165" s="12">
        <v>100</v>
      </c>
      <c r="L165" s="12">
        <v>100</v>
      </c>
      <c r="M165" s="63">
        <v>100</v>
      </c>
      <c r="N165" s="63">
        <v>100</v>
      </c>
      <c r="O165" s="64" t="s">
        <v>3</v>
      </c>
      <c r="P165" s="7">
        <v>4500</v>
      </c>
      <c r="Q165" s="104">
        <v>14162</v>
      </c>
      <c r="R165" s="122">
        <v>0</v>
      </c>
      <c r="S165" s="122">
        <v>0</v>
      </c>
      <c r="T165" s="122">
        <v>0</v>
      </c>
      <c r="U165" s="88"/>
      <c r="V165" s="89"/>
      <c r="W165" s="89"/>
      <c r="X165" s="89"/>
    </row>
    <row r="166" spans="1:24" s="86" customFormat="1" ht="57.75" customHeight="1">
      <c r="A166" s="11">
        <f t="shared" si="42"/>
        <v>143</v>
      </c>
      <c r="B166" s="96" t="s">
        <v>244</v>
      </c>
      <c r="C166" s="96" t="s">
        <v>243</v>
      </c>
      <c r="D166" s="96" t="s">
        <v>41</v>
      </c>
      <c r="E166" s="96" t="s">
        <v>260</v>
      </c>
      <c r="F166" s="96" t="s">
        <v>253</v>
      </c>
      <c r="G166" s="96" t="s">
        <v>57</v>
      </c>
      <c r="H166" s="96" t="s">
        <v>286</v>
      </c>
      <c r="I166" s="96" t="s">
        <v>246</v>
      </c>
      <c r="J166" s="97" t="s">
        <v>382</v>
      </c>
      <c r="K166" s="12">
        <v>100</v>
      </c>
      <c r="L166" s="12">
        <v>100</v>
      </c>
      <c r="M166" s="63">
        <v>100</v>
      </c>
      <c r="N166" s="63">
        <v>100</v>
      </c>
      <c r="O166" s="64" t="s">
        <v>3</v>
      </c>
      <c r="P166" s="7">
        <v>45.1</v>
      </c>
      <c r="Q166" s="104">
        <v>45.4</v>
      </c>
      <c r="R166" s="121">
        <v>43.5</v>
      </c>
      <c r="S166" s="121">
        <v>43.5</v>
      </c>
      <c r="T166" s="121">
        <v>43.5</v>
      </c>
      <c r="U166" s="88"/>
      <c r="V166" s="89"/>
      <c r="W166" s="89"/>
      <c r="X166" s="89"/>
    </row>
    <row r="167" spans="1:24" s="86" customFormat="1" ht="48.75" customHeight="1">
      <c r="A167" s="11">
        <f t="shared" si="42"/>
        <v>144</v>
      </c>
      <c r="B167" s="96" t="s">
        <v>244</v>
      </c>
      <c r="C167" s="96" t="s">
        <v>243</v>
      </c>
      <c r="D167" s="96" t="s">
        <v>41</v>
      </c>
      <c r="E167" s="96" t="s">
        <v>260</v>
      </c>
      <c r="F167" s="96" t="s">
        <v>253</v>
      </c>
      <c r="G167" s="96" t="s">
        <v>57</v>
      </c>
      <c r="H167" s="96" t="s">
        <v>287</v>
      </c>
      <c r="I167" s="96" t="s">
        <v>246</v>
      </c>
      <c r="J167" s="97" t="s">
        <v>383</v>
      </c>
      <c r="K167" s="12">
        <v>100</v>
      </c>
      <c r="L167" s="12">
        <v>100</v>
      </c>
      <c r="M167" s="63">
        <v>100</v>
      </c>
      <c r="N167" s="63">
        <v>100</v>
      </c>
      <c r="O167" s="64" t="s">
        <v>3</v>
      </c>
      <c r="P167" s="7">
        <v>5126.5</v>
      </c>
      <c r="Q167" s="104">
        <v>5162.3999999999996</v>
      </c>
      <c r="R167" s="121">
        <v>2610</v>
      </c>
      <c r="S167" s="121">
        <v>3045</v>
      </c>
      <c r="T167" s="121">
        <v>3480</v>
      </c>
      <c r="U167" s="88"/>
      <c r="V167" s="89"/>
      <c r="W167" s="89"/>
      <c r="X167" s="89"/>
    </row>
    <row r="168" spans="1:24" s="86" customFormat="1" ht="72.75" customHeight="1">
      <c r="A168" s="11">
        <f t="shared" si="42"/>
        <v>145</v>
      </c>
      <c r="B168" s="96" t="s">
        <v>244</v>
      </c>
      <c r="C168" s="96" t="s">
        <v>243</v>
      </c>
      <c r="D168" s="96" t="s">
        <v>41</v>
      </c>
      <c r="E168" s="96" t="s">
        <v>260</v>
      </c>
      <c r="F168" s="96" t="s">
        <v>253</v>
      </c>
      <c r="G168" s="96" t="s">
        <v>57</v>
      </c>
      <c r="H168" s="96" t="s">
        <v>288</v>
      </c>
      <c r="I168" s="96" t="s">
        <v>246</v>
      </c>
      <c r="J168" s="118" t="s">
        <v>384</v>
      </c>
      <c r="K168" s="12">
        <v>100</v>
      </c>
      <c r="L168" s="12">
        <v>100</v>
      </c>
      <c r="M168" s="63">
        <v>100</v>
      </c>
      <c r="N168" s="63">
        <v>100</v>
      </c>
      <c r="O168" s="64" t="s">
        <v>3</v>
      </c>
      <c r="P168" s="7">
        <v>0</v>
      </c>
      <c r="Q168" s="104">
        <v>0</v>
      </c>
      <c r="R168" s="121">
        <v>31560</v>
      </c>
      <c r="S168" s="121">
        <v>0</v>
      </c>
      <c r="T168" s="121">
        <v>0</v>
      </c>
      <c r="U168" s="93"/>
      <c r="V168" s="93"/>
      <c r="W168" s="94"/>
      <c r="X168" s="94"/>
    </row>
    <row r="169" spans="1:24" s="86" customFormat="1" ht="195.75" customHeight="1">
      <c r="A169" s="11">
        <f t="shared" si="42"/>
        <v>146</v>
      </c>
      <c r="B169" s="96" t="s">
        <v>244</v>
      </c>
      <c r="C169" s="96" t="s">
        <v>243</v>
      </c>
      <c r="D169" s="96" t="s">
        <v>41</v>
      </c>
      <c r="E169" s="96" t="s">
        <v>260</v>
      </c>
      <c r="F169" s="96" t="s">
        <v>253</v>
      </c>
      <c r="G169" s="96" t="s">
        <v>57</v>
      </c>
      <c r="H169" s="96" t="s">
        <v>289</v>
      </c>
      <c r="I169" s="96" t="s">
        <v>246</v>
      </c>
      <c r="J169" s="118" t="s">
        <v>385</v>
      </c>
      <c r="K169" s="12">
        <v>100</v>
      </c>
      <c r="L169" s="12">
        <v>100</v>
      </c>
      <c r="M169" s="63">
        <v>100</v>
      </c>
      <c r="N169" s="63">
        <v>100</v>
      </c>
      <c r="O169" s="64" t="s">
        <v>3</v>
      </c>
      <c r="P169" s="7">
        <v>6000</v>
      </c>
      <c r="Q169" s="104">
        <v>6000</v>
      </c>
      <c r="R169" s="121">
        <v>0</v>
      </c>
      <c r="S169" s="121">
        <v>0</v>
      </c>
      <c r="T169" s="121">
        <v>0</v>
      </c>
      <c r="U169" s="93"/>
      <c r="V169" s="93"/>
      <c r="W169" s="94"/>
      <c r="X169" s="94"/>
    </row>
    <row r="170" spans="1:24" s="86" customFormat="1" ht="75">
      <c r="A170" s="11">
        <f t="shared" si="42"/>
        <v>147</v>
      </c>
      <c r="B170" s="96" t="s">
        <v>244</v>
      </c>
      <c r="C170" s="96" t="s">
        <v>243</v>
      </c>
      <c r="D170" s="96" t="s">
        <v>41</v>
      </c>
      <c r="E170" s="96" t="s">
        <v>260</v>
      </c>
      <c r="F170" s="96" t="s">
        <v>253</v>
      </c>
      <c r="G170" s="96" t="s">
        <v>57</v>
      </c>
      <c r="H170" s="96" t="s">
        <v>290</v>
      </c>
      <c r="I170" s="96" t="s">
        <v>246</v>
      </c>
      <c r="J170" s="97" t="s">
        <v>386</v>
      </c>
      <c r="K170" s="12">
        <v>100</v>
      </c>
      <c r="L170" s="12">
        <v>100</v>
      </c>
      <c r="M170" s="63">
        <v>100</v>
      </c>
      <c r="N170" s="63">
        <v>100</v>
      </c>
      <c r="O170" s="64" t="s">
        <v>3</v>
      </c>
      <c r="P170" s="7">
        <v>0</v>
      </c>
      <c r="Q170" s="104">
        <v>2139</v>
      </c>
      <c r="R170" s="121">
        <v>0</v>
      </c>
      <c r="S170" s="121">
        <v>0</v>
      </c>
      <c r="T170" s="121">
        <v>0</v>
      </c>
      <c r="U170" s="93"/>
      <c r="V170" s="93"/>
      <c r="W170" s="94"/>
      <c r="X170" s="94"/>
    </row>
    <row r="171" spans="1:24" s="86" customFormat="1" ht="60">
      <c r="A171" s="11">
        <f t="shared" si="42"/>
        <v>148</v>
      </c>
      <c r="B171" s="96" t="s">
        <v>244</v>
      </c>
      <c r="C171" s="96" t="s">
        <v>243</v>
      </c>
      <c r="D171" s="96" t="s">
        <v>41</v>
      </c>
      <c r="E171" s="96" t="s">
        <v>260</v>
      </c>
      <c r="F171" s="96" t="s">
        <v>253</v>
      </c>
      <c r="G171" s="96" t="s">
        <v>57</v>
      </c>
      <c r="H171" s="96" t="s">
        <v>291</v>
      </c>
      <c r="I171" s="96" t="s">
        <v>246</v>
      </c>
      <c r="J171" s="97" t="s">
        <v>387</v>
      </c>
      <c r="K171" s="12"/>
      <c r="L171" s="12"/>
      <c r="M171" s="63">
        <v>100</v>
      </c>
      <c r="N171" s="63">
        <v>100</v>
      </c>
      <c r="O171" s="64" t="s">
        <v>3</v>
      </c>
      <c r="P171" s="7">
        <v>6726.9</v>
      </c>
      <c r="Q171" s="104">
        <v>13226.6</v>
      </c>
      <c r="R171" s="121">
        <v>0</v>
      </c>
      <c r="S171" s="121">
        <v>0</v>
      </c>
      <c r="T171" s="121">
        <v>0</v>
      </c>
      <c r="U171" s="93"/>
      <c r="V171" s="93"/>
      <c r="W171" s="94"/>
      <c r="X171" s="94"/>
    </row>
    <row r="172" spans="1:24" s="86" customFormat="1" ht="121.5" customHeight="1">
      <c r="A172" s="11">
        <f t="shared" si="42"/>
        <v>149</v>
      </c>
      <c r="B172" s="96" t="s">
        <v>244</v>
      </c>
      <c r="C172" s="96" t="s">
        <v>243</v>
      </c>
      <c r="D172" s="96" t="s">
        <v>41</v>
      </c>
      <c r="E172" s="96" t="s">
        <v>260</v>
      </c>
      <c r="F172" s="96" t="s">
        <v>253</v>
      </c>
      <c r="G172" s="96" t="s">
        <v>57</v>
      </c>
      <c r="H172" s="96" t="s">
        <v>292</v>
      </c>
      <c r="I172" s="96" t="s">
        <v>246</v>
      </c>
      <c r="J172" s="100" t="s">
        <v>388</v>
      </c>
      <c r="K172" s="12"/>
      <c r="L172" s="12"/>
      <c r="M172" s="63">
        <v>100</v>
      </c>
      <c r="N172" s="63">
        <v>100</v>
      </c>
      <c r="O172" s="64" t="s">
        <v>3</v>
      </c>
      <c r="P172" s="117">
        <v>807.2</v>
      </c>
      <c r="Q172" s="104">
        <v>807.2</v>
      </c>
      <c r="R172" s="121">
        <v>0</v>
      </c>
      <c r="S172" s="121">
        <v>0</v>
      </c>
      <c r="T172" s="121">
        <v>0</v>
      </c>
      <c r="U172" s="93"/>
      <c r="V172" s="93"/>
      <c r="W172" s="94"/>
      <c r="X172" s="94"/>
    </row>
    <row r="173" spans="1:24" s="86" customFormat="1" ht="64.5" customHeight="1">
      <c r="A173" s="11">
        <f t="shared" si="42"/>
        <v>150</v>
      </c>
      <c r="B173" s="96" t="s">
        <v>244</v>
      </c>
      <c r="C173" s="96" t="s">
        <v>243</v>
      </c>
      <c r="D173" s="96" t="s">
        <v>41</v>
      </c>
      <c r="E173" s="96" t="s">
        <v>260</v>
      </c>
      <c r="F173" s="96" t="s">
        <v>253</v>
      </c>
      <c r="G173" s="96" t="s">
        <v>57</v>
      </c>
      <c r="H173" s="96" t="s">
        <v>293</v>
      </c>
      <c r="I173" s="96" t="s">
        <v>246</v>
      </c>
      <c r="J173" s="97" t="s">
        <v>389</v>
      </c>
      <c r="K173" s="12">
        <v>100</v>
      </c>
      <c r="L173" s="12">
        <v>100</v>
      </c>
      <c r="M173" s="63">
        <v>100</v>
      </c>
      <c r="N173" s="63">
        <v>100</v>
      </c>
      <c r="O173" s="64" t="s">
        <v>3</v>
      </c>
      <c r="P173" s="7">
        <v>1268.4000000000001</v>
      </c>
      <c r="Q173" s="104">
        <v>1297.5999999999999</v>
      </c>
      <c r="R173" s="121">
        <v>0</v>
      </c>
      <c r="S173" s="121">
        <v>0</v>
      </c>
      <c r="T173" s="121">
        <v>0</v>
      </c>
      <c r="U173" s="93"/>
      <c r="V173" s="93"/>
      <c r="W173" s="94"/>
      <c r="X173" s="94"/>
    </row>
    <row r="174" spans="1:24" s="86" customFormat="1" ht="95.25" customHeight="1">
      <c r="A174" s="11">
        <f t="shared" si="42"/>
        <v>151</v>
      </c>
      <c r="B174" s="96" t="s">
        <v>244</v>
      </c>
      <c r="C174" s="96" t="s">
        <v>243</v>
      </c>
      <c r="D174" s="96" t="s">
        <v>41</v>
      </c>
      <c r="E174" s="96" t="s">
        <v>260</v>
      </c>
      <c r="F174" s="96" t="s">
        <v>253</v>
      </c>
      <c r="G174" s="96" t="s">
        <v>57</v>
      </c>
      <c r="H174" s="96" t="s">
        <v>294</v>
      </c>
      <c r="I174" s="96" t="s">
        <v>246</v>
      </c>
      <c r="J174" s="97" t="s">
        <v>390</v>
      </c>
      <c r="K174" s="12">
        <v>100</v>
      </c>
      <c r="L174" s="12">
        <v>100</v>
      </c>
      <c r="M174" s="63">
        <v>100</v>
      </c>
      <c r="N174" s="63">
        <v>100</v>
      </c>
      <c r="O174" s="64" t="s">
        <v>3</v>
      </c>
      <c r="P174" s="7">
        <v>8973.7000000000007</v>
      </c>
      <c r="Q174" s="104">
        <v>8984.1</v>
      </c>
      <c r="R174" s="121">
        <v>0</v>
      </c>
      <c r="S174" s="121">
        <v>0</v>
      </c>
      <c r="T174" s="121">
        <v>0</v>
      </c>
      <c r="U174" s="93"/>
      <c r="V174" s="93"/>
      <c r="W174" s="94"/>
      <c r="X174" s="94"/>
    </row>
    <row r="175" spans="1:24" s="86" customFormat="1" ht="37.5" customHeight="1">
      <c r="A175" s="11">
        <f t="shared" si="42"/>
        <v>152</v>
      </c>
      <c r="B175" s="96" t="s">
        <v>29</v>
      </c>
      <c r="C175" s="96" t="s">
        <v>243</v>
      </c>
      <c r="D175" s="96" t="s">
        <v>41</v>
      </c>
      <c r="E175" s="96" t="s">
        <v>127</v>
      </c>
      <c r="F175" s="96" t="s">
        <v>29</v>
      </c>
      <c r="G175" s="96" t="s">
        <v>30</v>
      </c>
      <c r="H175" s="96" t="s">
        <v>31</v>
      </c>
      <c r="I175" s="96" t="s">
        <v>246</v>
      </c>
      <c r="J175" s="97" t="s">
        <v>219</v>
      </c>
      <c r="K175" s="12"/>
      <c r="L175" s="12"/>
      <c r="M175" s="63"/>
      <c r="N175" s="63"/>
      <c r="O175" s="64"/>
      <c r="P175" s="116">
        <f>P176+P201+P203</f>
        <v>376103.50000000012</v>
      </c>
      <c r="Q175" s="103">
        <f>Q176+Q201+Q203+Q206</f>
        <v>442306.9</v>
      </c>
      <c r="R175" s="116">
        <f>R176+R201+R203+R205</f>
        <v>413426.49999999994</v>
      </c>
      <c r="S175" s="116">
        <f t="shared" ref="S175:T175" si="45">S176+S201+S203+S205</f>
        <v>403371.10000000003</v>
      </c>
      <c r="T175" s="116">
        <f t="shared" si="45"/>
        <v>402171.5</v>
      </c>
      <c r="U175" s="88"/>
      <c r="V175" s="89"/>
      <c r="W175" s="89"/>
      <c r="X175" s="89"/>
    </row>
    <row r="176" spans="1:24" s="86" customFormat="1" ht="53.25" customHeight="1">
      <c r="A176" s="11">
        <f t="shared" si="42"/>
        <v>153</v>
      </c>
      <c r="B176" s="96" t="s">
        <v>29</v>
      </c>
      <c r="C176" s="96" t="s">
        <v>243</v>
      </c>
      <c r="D176" s="96" t="s">
        <v>41</v>
      </c>
      <c r="E176" s="96" t="s">
        <v>127</v>
      </c>
      <c r="F176" s="96" t="s">
        <v>295</v>
      </c>
      <c r="G176" s="96" t="s">
        <v>30</v>
      </c>
      <c r="H176" s="96" t="s">
        <v>31</v>
      </c>
      <c r="I176" s="96" t="s">
        <v>246</v>
      </c>
      <c r="J176" s="97" t="s">
        <v>220</v>
      </c>
      <c r="K176" s="12"/>
      <c r="L176" s="12"/>
      <c r="M176" s="63"/>
      <c r="N176" s="63"/>
      <c r="O176" s="64"/>
      <c r="P176" s="116">
        <f>P177</f>
        <v>373587.90000000008</v>
      </c>
      <c r="Q176" s="103">
        <f>Q177</f>
        <v>439029.8</v>
      </c>
      <c r="R176" s="116">
        <f t="shared" ref="R176:T176" si="46">R177</f>
        <v>409297.7</v>
      </c>
      <c r="S176" s="116">
        <f t="shared" si="46"/>
        <v>399228.30000000005</v>
      </c>
      <c r="T176" s="116">
        <f t="shared" si="46"/>
        <v>399189.4</v>
      </c>
      <c r="U176" s="93"/>
      <c r="V176" s="93"/>
      <c r="W176" s="94"/>
      <c r="X176" s="94"/>
    </row>
    <row r="177" spans="1:24" s="86" customFormat="1" ht="52.5" customHeight="1">
      <c r="A177" s="11">
        <f t="shared" si="42"/>
        <v>154</v>
      </c>
      <c r="B177" s="96" t="s">
        <v>244</v>
      </c>
      <c r="C177" s="96" t="s">
        <v>243</v>
      </c>
      <c r="D177" s="96" t="s">
        <v>41</v>
      </c>
      <c r="E177" s="96" t="s">
        <v>127</v>
      </c>
      <c r="F177" s="96" t="s">
        <v>295</v>
      </c>
      <c r="G177" s="96" t="s">
        <v>57</v>
      </c>
      <c r="H177" s="96" t="s">
        <v>31</v>
      </c>
      <c r="I177" s="96" t="s">
        <v>246</v>
      </c>
      <c r="J177" s="97" t="s">
        <v>221</v>
      </c>
      <c r="K177" s="12">
        <v>100</v>
      </c>
      <c r="L177" s="12">
        <v>100</v>
      </c>
      <c r="M177" s="63">
        <v>100</v>
      </c>
      <c r="N177" s="63">
        <v>100</v>
      </c>
      <c r="O177" s="64" t="s">
        <v>3</v>
      </c>
      <c r="P177" s="116">
        <f>P178+P179+P180+P181+P182+P183+P184+P185+P186+P187+P188+P189+P190+P191+P192+P193+P194+P195+P196+P197+P198+P199+P200</f>
        <v>373587.90000000008</v>
      </c>
      <c r="Q177" s="103">
        <f>Q178+Q179+Q180+Q181+Q182+Q183+Q184+Q185+Q186+Q187+Q188+Q189+Q190+Q191+Q192+Q193+Q194+Q195+Q196+Q197+Q198+Q199+Q200</f>
        <v>439029.8</v>
      </c>
      <c r="R177" s="116">
        <f t="shared" ref="R177:T177" si="47">R178+R179+R180+R181+R182+R183+R184+R185+R186+R187+R188+R189+R190+R191+R192+R193+R194+R195+R196+R197+R198+R199+R200</f>
        <v>409297.7</v>
      </c>
      <c r="S177" s="116">
        <f t="shared" si="47"/>
        <v>399228.30000000005</v>
      </c>
      <c r="T177" s="116">
        <f t="shared" si="47"/>
        <v>399189.4</v>
      </c>
      <c r="U177" s="93"/>
      <c r="V177" s="93"/>
      <c r="W177" s="94"/>
      <c r="X177" s="94"/>
    </row>
    <row r="178" spans="1:24" s="86" customFormat="1" ht="74.25" customHeight="1">
      <c r="A178" s="11">
        <f t="shared" si="42"/>
        <v>155</v>
      </c>
      <c r="B178" s="96" t="s">
        <v>244</v>
      </c>
      <c r="C178" s="96" t="s">
        <v>243</v>
      </c>
      <c r="D178" s="96" t="s">
        <v>41</v>
      </c>
      <c r="E178" s="96" t="s">
        <v>127</v>
      </c>
      <c r="F178" s="96" t="s">
        <v>295</v>
      </c>
      <c r="G178" s="96" t="s">
        <v>57</v>
      </c>
      <c r="H178" s="96" t="s">
        <v>296</v>
      </c>
      <c r="I178" s="96" t="s">
        <v>246</v>
      </c>
      <c r="J178" s="97" t="s">
        <v>391</v>
      </c>
      <c r="K178" s="12">
        <v>100</v>
      </c>
      <c r="L178" s="12">
        <v>100</v>
      </c>
      <c r="M178" s="63">
        <v>100</v>
      </c>
      <c r="N178" s="63">
        <v>100</v>
      </c>
      <c r="O178" s="64" t="s">
        <v>3</v>
      </c>
      <c r="P178" s="7">
        <v>0</v>
      </c>
      <c r="Q178" s="103">
        <v>144.9</v>
      </c>
      <c r="R178" s="121">
        <v>604.4</v>
      </c>
      <c r="S178" s="121">
        <v>604.4</v>
      </c>
      <c r="T178" s="121">
        <v>604.4</v>
      </c>
      <c r="U178" s="93"/>
      <c r="V178" s="93"/>
      <c r="W178" s="94"/>
      <c r="X178" s="94"/>
    </row>
    <row r="179" spans="1:24" s="86" customFormat="1" ht="196.5" customHeight="1">
      <c r="A179" s="11">
        <f t="shared" si="42"/>
        <v>156</v>
      </c>
      <c r="B179" s="96" t="s">
        <v>244</v>
      </c>
      <c r="C179" s="96" t="s">
        <v>243</v>
      </c>
      <c r="D179" s="96" t="s">
        <v>41</v>
      </c>
      <c r="E179" s="96" t="s">
        <v>127</v>
      </c>
      <c r="F179" s="96" t="s">
        <v>295</v>
      </c>
      <c r="G179" s="96" t="s">
        <v>57</v>
      </c>
      <c r="H179" s="96" t="s">
        <v>351</v>
      </c>
      <c r="I179" s="96" t="s">
        <v>246</v>
      </c>
      <c r="J179" s="100" t="s">
        <v>353</v>
      </c>
      <c r="K179" s="12">
        <v>100</v>
      </c>
      <c r="L179" s="12">
        <v>100</v>
      </c>
      <c r="M179" s="63">
        <v>100</v>
      </c>
      <c r="N179" s="63">
        <v>100</v>
      </c>
      <c r="O179" s="64" t="s">
        <v>3</v>
      </c>
      <c r="P179" s="7">
        <v>27953.599999999999</v>
      </c>
      <c r="Q179" s="104">
        <v>33345.1</v>
      </c>
      <c r="R179" s="121">
        <v>0</v>
      </c>
      <c r="S179" s="121">
        <v>0</v>
      </c>
      <c r="T179" s="121">
        <v>0</v>
      </c>
      <c r="U179" s="93"/>
      <c r="V179" s="93"/>
      <c r="W179" s="94"/>
      <c r="X179" s="94"/>
    </row>
    <row r="180" spans="1:24" s="86" customFormat="1" ht="91.5" customHeight="1">
      <c r="A180" s="11">
        <f t="shared" si="42"/>
        <v>157</v>
      </c>
      <c r="B180" s="96" t="s">
        <v>244</v>
      </c>
      <c r="C180" s="96" t="s">
        <v>243</v>
      </c>
      <c r="D180" s="96" t="s">
        <v>41</v>
      </c>
      <c r="E180" s="96" t="s">
        <v>127</v>
      </c>
      <c r="F180" s="96" t="s">
        <v>295</v>
      </c>
      <c r="G180" s="96" t="s">
        <v>57</v>
      </c>
      <c r="H180" s="96" t="s">
        <v>297</v>
      </c>
      <c r="I180" s="96" t="s">
        <v>246</v>
      </c>
      <c r="J180" s="100" t="s">
        <v>392</v>
      </c>
      <c r="K180" s="12">
        <v>100</v>
      </c>
      <c r="L180" s="12">
        <v>100</v>
      </c>
      <c r="M180" s="63">
        <v>100</v>
      </c>
      <c r="N180" s="63">
        <v>100</v>
      </c>
      <c r="O180" s="64" t="s">
        <v>3</v>
      </c>
      <c r="P180" s="7">
        <v>87.3</v>
      </c>
      <c r="Q180" s="104">
        <v>87.3</v>
      </c>
      <c r="R180" s="121">
        <v>0</v>
      </c>
      <c r="S180" s="121">
        <v>0</v>
      </c>
      <c r="T180" s="121">
        <v>0</v>
      </c>
      <c r="U180" s="93"/>
      <c r="V180" s="93"/>
      <c r="W180" s="94"/>
      <c r="X180" s="94"/>
    </row>
    <row r="181" spans="1:24" s="86" customFormat="1" ht="91.5" customHeight="1">
      <c r="A181" s="11">
        <f t="shared" si="42"/>
        <v>158</v>
      </c>
      <c r="B181" s="96" t="s">
        <v>244</v>
      </c>
      <c r="C181" s="96" t="s">
        <v>243</v>
      </c>
      <c r="D181" s="96" t="s">
        <v>41</v>
      </c>
      <c r="E181" s="96" t="s">
        <v>127</v>
      </c>
      <c r="F181" s="96" t="s">
        <v>295</v>
      </c>
      <c r="G181" s="96" t="s">
        <v>57</v>
      </c>
      <c r="H181" s="96" t="s">
        <v>298</v>
      </c>
      <c r="I181" s="96" t="s">
        <v>246</v>
      </c>
      <c r="J181" s="97" t="s">
        <v>393</v>
      </c>
      <c r="K181" s="12">
        <v>100</v>
      </c>
      <c r="L181" s="12">
        <v>100</v>
      </c>
      <c r="M181" s="63">
        <v>100</v>
      </c>
      <c r="N181" s="63">
        <v>100</v>
      </c>
      <c r="O181" s="64" t="s">
        <v>3</v>
      </c>
      <c r="P181" s="7">
        <v>452.7</v>
      </c>
      <c r="Q181" s="104">
        <v>452.7</v>
      </c>
      <c r="R181" s="121">
        <v>121.3</v>
      </c>
      <c r="S181" s="121">
        <v>7.5</v>
      </c>
      <c r="T181" s="121">
        <v>0</v>
      </c>
      <c r="U181" s="93"/>
      <c r="V181" s="93"/>
      <c r="W181" s="94"/>
      <c r="X181" s="94"/>
    </row>
    <row r="182" spans="1:24" s="86" customFormat="1" ht="285.75" customHeight="1">
      <c r="A182" s="11">
        <f t="shared" si="42"/>
        <v>159</v>
      </c>
      <c r="B182" s="96" t="s">
        <v>244</v>
      </c>
      <c r="C182" s="96" t="s">
        <v>243</v>
      </c>
      <c r="D182" s="96" t="s">
        <v>41</v>
      </c>
      <c r="E182" s="96" t="s">
        <v>127</v>
      </c>
      <c r="F182" s="96" t="s">
        <v>295</v>
      </c>
      <c r="G182" s="96" t="s">
        <v>57</v>
      </c>
      <c r="H182" s="96" t="s">
        <v>299</v>
      </c>
      <c r="I182" s="96" t="s">
        <v>246</v>
      </c>
      <c r="J182" s="118" t="s">
        <v>394</v>
      </c>
      <c r="K182" s="12">
        <v>100</v>
      </c>
      <c r="L182" s="12">
        <v>100</v>
      </c>
      <c r="M182" s="63">
        <v>100</v>
      </c>
      <c r="N182" s="63">
        <v>100</v>
      </c>
      <c r="O182" s="64" t="s">
        <v>3</v>
      </c>
      <c r="P182" s="7">
        <v>23192.3</v>
      </c>
      <c r="Q182" s="104">
        <v>29697.5</v>
      </c>
      <c r="R182" s="121">
        <v>31122.6</v>
      </c>
      <c r="S182" s="121">
        <v>31122.6</v>
      </c>
      <c r="T182" s="121">
        <v>31122.6</v>
      </c>
      <c r="U182" s="93"/>
      <c r="V182" s="93"/>
      <c r="W182" s="94"/>
      <c r="X182" s="94"/>
    </row>
    <row r="183" spans="1:24" s="86" customFormat="1" ht="302.25" customHeight="1">
      <c r="A183" s="11">
        <f t="shared" si="42"/>
        <v>160</v>
      </c>
      <c r="B183" s="96" t="s">
        <v>244</v>
      </c>
      <c r="C183" s="96" t="s">
        <v>243</v>
      </c>
      <c r="D183" s="96" t="s">
        <v>41</v>
      </c>
      <c r="E183" s="96" t="s">
        <v>127</v>
      </c>
      <c r="F183" s="96" t="s">
        <v>295</v>
      </c>
      <c r="G183" s="96" t="s">
        <v>57</v>
      </c>
      <c r="H183" s="96" t="s">
        <v>300</v>
      </c>
      <c r="I183" s="96" t="s">
        <v>246</v>
      </c>
      <c r="J183" s="118" t="s">
        <v>418</v>
      </c>
      <c r="K183" s="12">
        <v>100</v>
      </c>
      <c r="L183" s="12">
        <v>100</v>
      </c>
      <c r="M183" s="63">
        <v>100</v>
      </c>
      <c r="N183" s="63">
        <v>100</v>
      </c>
      <c r="O183" s="64" t="s">
        <v>3</v>
      </c>
      <c r="P183" s="7">
        <v>28367.4</v>
      </c>
      <c r="Q183" s="104">
        <v>33550.1</v>
      </c>
      <c r="R183" s="121">
        <v>34608.9</v>
      </c>
      <c r="S183" s="121">
        <v>34608.9</v>
      </c>
      <c r="T183" s="121">
        <v>34608.9</v>
      </c>
      <c r="U183" s="93"/>
      <c r="V183" s="93"/>
      <c r="W183" s="94"/>
      <c r="X183" s="94"/>
    </row>
    <row r="184" spans="1:24" s="86" customFormat="1" ht="153.75" customHeight="1">
      <c r="A184" s="11">
        <f t="shared" si="42"/>
        <v>161</v>
      </c>
      <c r="B184" s="96" t="s">
        <v>244</v>
      </c>
      <c r="C184" s="96" t="s">
        <v>243</v>
      </c>
      <c r="D184" s="96" t="s">
        <v>41</v>
      </c>
      <c r="E184" s="96" t="s">
        <v>127</v>
      </c>
      <c r="F184" s="96" t="s">
        <v>295</v>
      </c>
      <c r="G184" s="96" t="s">
        <v>57</v>
      </c>
      <c r="H184" s="96" t="s">
        <v>301</v>
      </c>
      <c r="I184" s="96" t="s">
        <v>246</v>
      </c>
      <c r="J184" s="118" t="s">
        <v>395</v>
      </c>
      <c r="K184" s="12">
        <v>100</v>
      </c>
      <c r="L184" s="12">
        <v>100</v>
      </c>
      <c r="M184" s="63">
        <v>100</v>
      </c>
      <c r="N184" s="63">
        <v>100</v>
      </c>
      <c r="O184" s="64" t="s">
        <v>3</v>
      </c>
      <c r="P184" s="117">
        <v>27.1</v>
      </c>
      <c r="Q184" s="104">
        <v>33.299999999999997</v>
      </c>
      <c r="R184" s="121">
        <v>34.4</v>
      </c>
      <c r="S184" s="121">
        <v>34.4</v>
      </c>
      <c r="T184" s="121">
        <v>34.4</v>
      </c>
      <c r="U184" s="93"/>
      <c r="V184" s="93"/>
      <c r="W184" s="94"/>
      <c r="X184" s="94"/>
    </row>
    <row r="185" spans="1:24" s="86" customFormat="1" ht="93" customHeight="1">
      <c r="A185" s="11">
        <f t="shared" si="42"/>
        <v>162</v>
      </c>
      <c r="B185" s="96" t="s">
        <v>244</v>
      </c>
      <c r="C185" s="96" t="s">
        <v>243</v>
      </c>
      <c r="D185" s="96" t="s">
        <v>41</v>
      </c>
      <c r="E185" s="96" t="s">
        <v>127</v>
      </c>
      <c r="F185" s="96" t="s">
        <v>295</v>
      </c>
      <c r="G185" s="96" t="s">
        <v>57</v>
      </c>
      <c r="H185" s="96" t="s">
        <v>302</v>
      </c>
      <c r="I185" s="96" t="s">
        <v>246</v>
      </c>
      <c r="J185" s="100" t="s">
        <v>354</v>
      </c>
      <c r="K185" s="12">
        <v>100</v>
      </c>
      <c r="L185" s="12">
        <v>100</v>
      </c>
      <c r="M185" s="63">
        <v>100</v>
      </c>
      <c r="N185" s="63">
        <v>100</v>
      </c>
      <c r="O185" s="64" t="s">
        <v>3</v>
      </c>
      <c r="P185" s="117">
        <v>7899.5</v>
      </c>
      <c r="Q185" s="104">
        <v>8776.4</v>
      </c>
      <c r="R185" s="121">
        <v>0</v>
      </c>
      <c r="S185" s="121">
        <v>0</v>
      </c>
      <c r="T185" s="121">
        <v>0</v>
      </c>
      <c r="U185" s="93"/>
      <c r="V185" s="93"/>
      <c r="W185" s="94"/>
      <c r="X185" s="94"/>
    </row>
    <row r="186" spans="1:24" s="86" customFormat="1" ht="64.5" customHeight="1">
      <c r="A186" s="11">
        <f t="shared" si="42"/>
        <v>163</v>
      </c>
      <c r="B186" s="96" t="s">
        <v>244</v>
      </c>
      <c r="C186" s="96" t="s">
        <v>243</v>
      </c>
      <c r="D186" s="96" t="s">
        <v>41</v>
      </c>
      <c r="E186" s="96" t="s">
        <v>127</v>
      </c>
      <c r="F186" s="96" t="s">
        <v>295</v>
      </c>
      <c r="G186" s="96" t="s">
        <v>57</v>
      </c>
      <c r="H186" s="96" t="s">
        <v>303</v>
      </c>
      <c r="I186" s="96" t="s">
        <v>246</v>
      </c>
      <c r="J186" s="97" t="s">
        <v>396</v>
      </c>
      <c r="K186" s="12">
        <v>100</v>
      </c>
      <c r="L186" s="12">
        <v>100</v>
      </c>
      <c r="M186" s="63">
        <v>100</v>
      </c>
      <c r="N186" s="63">
        <v>100</v>
      </c>
      <c r="O186" s="64" t="s">
        <v>3</v>
      </c>
      <c r="P186" s="117">
        <v>0</v>
      </c>
      <c r="Q186" s="104">
        <v>3.1</v>
      </c>
      <c r="R186" s="121">
        <v>81.900000000000006</v>
      </c>
      <c r="S186" s="121">
        <v>81.900000000000006</v>
      </c>
      <c r="T186" s="121">
        <v>81.900000000000006</v>
      </c>
      <c r="U186" s="93"/>
      <c r="V186" s="93"/>
      <c r="W186" s="94"/>
      <c r="X186" s="94"/>
    </row>
    <row r="187" spans="1:24" s="86" customFormat="1" ht="79.5" customHeight="1">
      <c r="A187" s="11">
        <f t="shared" si="42"/>
        <v>164</v>
      </c>
      <c r="B187" s="96" t="s">
        <v>244</v>
      </c>
      <c r="C187" s="96" t="s">
        <v>243</v>
      </c>
      <c r="D187" s="96" t="s">
        <v>41</v>
      </c>
      <c r="E187" s="96" t="s">
        <v>127</v>
      </c>
      <c r="F187" s="96" t="s">
        <v>295</v>
      </c>
      <c r="G187" s="96" t="s">
        <v>57</v>
      </c>
      <c r="H187" s="96" t="s">
        <v>304</v>
      </c>
      <c r="I187" s="96" t="s">
        <v>246</v>
      </c>
      <c r="J187" s="97" t="s">
        <v>397</v>
      </c>
      <c r="K187" s="12">
        <v>100</v>
      </c>
      <c r="L187" s="12">
        <v>100</v>
      </c>
      <c r="M187" s="63">
        <v>100</v>
      </c>
      <c r="N187" s="63">
        <v>100</v>
      </c>
      <c r="O187" s="64" t="s">
        <v>3</v>
      </c>
      <c r="P187" s="7">
        <v>2810.1</v>
      </c>
      <c r="Q187" s="104">
        <v>3106.5</v>
      </c>
      <c r="R187" s="121">
        <v>3113.3</v>
      </c>
      <c r="S187" s="121">
        <v>3087</v>
      </c>
      <c r="T187" s="121">
        <v>3055.6</v>
      </c>
      <c r="U187" s="93"/>
      <c r="V187" s="93"/>
      <c r="W187" s="94"/>
      <c r="X187" s="94"/>
    </row>
    <row r="188" spans="1:24" s="86" customFormat="1" ht="81" customHeight="1">
      <c r="A188" s="11">
        <f t="shared" si="42"/>
        <v>165</v>
      </c>
      <c r="B188" s="96" t="s">
        <v>244</v>
      </c>
      <c r="C188" s="96" t="s">
        <v>243</v>
      </c>
      <c r="D188" s="96" t="s">
        <v>41</v>
      </c>
      <c r="E188" s="96" t="s">
        <v>127</v>
      </c>
      <c r="F188" s="96" t="s">
        <v>295</v>
      </c>
      <c r="G188" s="96" t="s">
        <v>57</v>
      </c>
      <c r="H188" s="96" t="s">
        <v>305</v>
      </c>
      <c r="I188" s="96" t="s">
        <v>246</v>
      </c>
      <c r="J188" s="97" t="s">
        <v>398</v>
      </c>
      <c r="K188" s="12">
        <v>100</v>
      </c>
      <c r="L188" s="12">
        <v>100</v>
      </c>
      <c r="M188" s="63">
        <v>100</v>
      </c>
      <c r="N188" s="63">
        <v>100</v>
      </c>
      <c r="O188" s="64" t="s">
        <v>3</v>
      </c>
      <c r="P188" s="117">
        <v>139.19999999999999</v>
      </c>
      <c r="Q188" s="104">
        <v>139.19999999999999</v>
      </c>
      <c r="R188" s="121">
        <v>240.7</v>
      </c>
      <c r="S188" s="121">
        <v>240.7</v>
      </c>
      <c r="T188" s="121">
        <v>240.7</v>
      </c>
      <c r="U188" s="93"/>
      <c r="V188" s="93"/>
      <c r="W188" s="94"/>
      <c r="X188" s="94"/>
    </row>
    <row r="189" spans="1:24" s="86" customFormat="1" ht="81.75" customHeight="1">
      <c r="A189" s="11">
        <f t="shared" si="42"/>
        <v>166</v>
      </c>
      <c r="B189" s="96" t="s">
        <v>244</v>
      </c>
      <c r="C189" s="96" t="s">
        <v>243</v>
      </c>
      <c r="D189" s="96" t="s">
        <v>41</v>
      </c>
      <c r="E189" s="96" t="s">
        <v>127</v>
      </c>
      <c r="F189" s="96" t="s">
        <v>295</v>
      </c>
      <c r="G189" s="96" t="s">
        <v>57</v>
      </c>
      <c r="H189" s="96" t="s">
        <v>306</v>
      </c>
      <c r="I189" s="96" t="s">
        <v>246</v>
      </c>
      <c r="J189" s="97" t="s">
        <v>399</v>
      </c>
      <c r="K189" s="12">
        <v>100</v>
      </c>
      <c r="L189" s="12">
        <v>100</v>
      </c>
      <c r="M189" s="63">
        <v>100</v>
      </c>
      <c r="N189" s="63">
        <v>100</v>
      </c>
      <c r="O189" s="64" t="s">
        <v>3</v>
      </c>
      <c r="P189" s="117">
        <v>218</v>
      </c>
      <c r="Q189" s="104">
        <v>264.10000000000002</v>
      </c>
      <c r="R189" s="121">
        <v>273.39999999999998</v>
      </c>
      <c r="S189" s="121">
        <v>273.39999999999998</v>
      </c>
      <c r="T189" s="121">
        <v>273.39999999999998</v>
      </c>
      <c r="U189" s="93"/>
      <c r="V189" s="93"/>
      <c r="W189" s="94"/>
      <c r="X189" s="94"/>
    </row>
    <row r="190" spans="1:24" s="86" customFormat="1" ht="87.75" customHeight="1">
      <c r="A190" s="11">
        <f t="shared" si="42"/>
        <v>167</v>
      </c>
      <c r="B190" s="96" t="s">
        <v>244</v>
      </c>
      <c r="C190" s="96" t="s">
        <v>243</v>
      </c>
      <c r="D190" s="96" t="s">
        <v>41</v>
      </c>
      <c r="E190" s="96" t="s">
        <v>127</v>
      </c>
      <c r="F190" s="96" t="s">
        <v>295</v>
      </c>
      <c r="G190" s="96" t="s">
        <v>57</v>
      </c>
      <c r="H190" s="96" t="s">
        <v>307</v>
      </c>
      <c r="I190" s="96" t="s">
        <v>246</v>
      </c>
      <c r="J190" s="97" t="s">
        <v>400</v>
      </c>
      <c r="K190" s="12">
        <v>100</v>
      </c>
      <c r="L190" s="12">
        <v>100</v>
      </c>
      <c r="M190" s="63">
        <v>100</v>
      </c>
      <c r="N190" s="63">
        <v>100</v>
      </c>
      <c r="O190" s="64" t="s">
        <v>3</v>
      </c>
      <c r="P190" s="7">
        <v>1564.1</v>
      </c>
      <c r="Q190" s="104">
        <v>1979.4</v>
      </c>
      <c r="R190" s="121">
        <v>2045.4</v>
      </c>
      <c r="S190" s="121">
        <v>2045.4</v>
      </c>
      <c r="T190" s="121">
        <v>2045.4</v>
      </c>
      <c r="U190" s="93"/>
      <c r="V190" s="93"/>
      <c r="W190" s="94"/>
      <c r="X190" s="94"/>
    </row>
    <row r="191" spans="1:24" s="86" customFormat="1" ht="195" customHeight="1">
      <c r="A191" s="11">
        <f t="shared" si="42"/>
        <v>168</v>
      </c>
      <c r="B191" s="96" t="s">
        <v>244</v>
      </c>
      <c r="C191" s="96" t="s">
        <v>243</v>
      </c>
      <c r="D191" s="96" t="s">
        <v>41</v>
      </c>
      <c r="E191" s="96" t="s">
        <v>127</v>
      </c>
      <c r="F191" s="96" t="s">
        <v>295</v>
      </c>
      <c r="G191" s="96" t="s">
        <v>57</v>
      </c>
      <c r="H191" s="96" t="s">
        <v>308</v>
      </c>
      <c r="I191" s="96" t="s">
        <v>246</v>
      </c>
      <c r="J191" s="100" t="s">
        <v>401</v>
      </c>
      <c r="K191" s="12">
        <v>100</v>
      </c>
      <c r="L191" s="12">
        <v>100</v>
      </c>
      <c r="M191" s="63">
        <v>100</v>
      </c>
      <c r="N191" s="63">
        <v>100</v>
      </c>
      <c r="O191" s="64" t="s">
        <v>3</v>
      </c>
      <c r="P191" s="7">
        <v>100.3</v>
      </c>
      <c r="Q191" s="104">
        <v>140.30000000000001</v>
      </c>
      <c r="R191" s="121">
        <v>114.6</v>
      </c>
      <c r="S191" s="121">
        <v>114.6</v>
      </c>
      <c r="T191" s="121">
        <v>114.6</v>
      </c>
      <c r="U191" s="93"/>
      <c r="V191" s="93"/>
      <c r="W191" s="94"/>
      <c r="X191" s="94"/>
    </row>
    <row r="192" spans="1:24" s="86" customFormat="1" ht="300" customHeight="1">
      <c r="A192" s="11">
        <f t="shared" si="42"/>
        <v>169</v>
      </c>
      <c r="B192" s="96" t="s">
        <v>244</v>
      </c>
      <c r="C192" s="96" t="s">
        <v>243</v>
      </c>
      <c r="D192" s="96" t="s">
        <v>41</v>
      </c>
      <c r="E192" s="96" t="s">
        <v>127</v>
      </c>
      <c r="F192" s="96" t="s">
        <v>295</v>
      </c>
      <c r="G192" s="96" t="s">
        <v>57</v>
      </c>
      <c r="H192" s="96" t="s">
        <v>309</v>
      </c>
      <c r="I192" s="96" t="s">
        <v>246</v>
      </c>
      <c r="J192" s="100" t="s">
        <v>402</v>
      </c>
      <c r="K192" s="12">
        <v>100</v>
      </c>
      <c r="L192" s="12">
        <v>100</v>
      </c>
      <c r="M192" s="63">
        <v>100</v>
      </c>
      <c r="N192" s="63">
        <v>100</v>
      </c>
      <c r="O192" s="64" t="s">
        <v>3</v>
      </c>
      <c r="P192" s="7">
        <v>188644.2</v>
      </c>
      <c r="Q192" s="104">
        <v>217438.7</v>
      </c>
      <c r="R192" s="121">
        <v>219405.5</v>
      </c>
      <c r="S192" s="121">
        <v>219405.5</v>
      </c>
      <c r="T192" s="121">
        <v>219405.5</v>
      </c>
      <c r="U192" s="93"/>
      <c r="V192" s="93"/>
      <c r="W192" s="94"/>
      <c r="X192" s="94"/>
    </row>
    <row r="193" spans="1:24" s="86" customFormat="1" ht="100.5" customHeight="1">
      <c r="A193" s="11">
        <f t="shared" si="42"/>
        <v>170</v>
      </c>
      <c r="B193" s="96" t="s">
        <v>244</v>
      </c>
      <c r="C193" s="96" t="s">
        <v>243</v>
      </c>
      <c r="D193" s="96" t="s">
        <v>41</v>
      </c>
      <c r="E193" s="96" t="s">
        <v>127</v>
      </c>
      <c r="F193" s="96" t="s">
        <v>295</v>
      </c>
      <c r="G193" s="96" t="s">
        <v>57</v>
      </c>
      <c r="H193" s="96" t="s">
        <v>310</v>
      </c>
      <c r="I193" s="96" t="s">
        <v>246</v>
      </c>
      <c r="J193" s="97" t="s">
        <v>403</v>
      </c>
      <c r="K193" s="12">
        <v>100</v>
      </c>
      <c r="L193" s="12">
        <v>100</v>
      </c>
      <c r="M193" s="63">
        <v>100</v>
      </c>
      <c r="N193" s="63">
        <v>100</v>
      </c>
      <c r="O193" s="64" t="s">
        <v>3</v>
      </c>
      <c r="P193" s="7">
        <v>20217.7</v>
      </c>
      <c r="Q193" s="104">
        <v>24114.7</v>
      </c>
      <c r="R193" s="121">
        <v>24812.799999999999</v>
      </c>
      <c r="S193" s="121">
        <v>24812.799999999999</v>
      </c>
      <c r="T193" s="121">
        <v>24812.799999999999</v>
      </c>
      <c r="U193" s="93"/>
      <c r="V193" s="93"/>
      <c r="W193" s="94"/>
      <c r="X193" s="94"/>
    </row>
    <row r="194" spans="1:24" s="86" customFormat="1" ht="70.5" customHeight="1">
      <c r="A194" s="11">
        <f t="shared" si="42"/>
        <v>171</v>
      </c>
      <c r="B194" s="96" t="s">
        <v>244</v>
      </c>
      <c r="C194" s="96" t="s">
        <v>243</v>
      </c>
      <c r="D194" s="96" t="s">
        <v>41</v>
      </c>
      <c r="E194" s="96" t="s">
        <v>127</v>
      </c>
      <c r="F194" s="96" t="s">
        <v>295</v>
      </c>
      <c r="G194" s="96" t="s">
        <v>57</v>
      </c>
      <c r="H194" s="96" t="s">
        <v>311</v>
      </c>
      <c r="I194" s="96" t="s">
        <v>246</v>
      </c>
      <c r="J194" s="97" t="s">
        <v>404</v>
      </c>
      <c r="K194" s="12">
        <v>100</v>
      </c>
      <c r="L194" s="12">
        <v>100</v>
      </c>
      <c r="M194" s="63">
        <v>100</v>
      </c>
      <c r="N194" s="63">
        <v>100</v>
      </c>
      <c r="O194" s="64" t="s">
        <v>3</v>
      </c>
      <c r="P194" s="7">
        <v>0</v>
      </c>
      <c r="Q194" s="104">
        <v>223.9</v>
      </c>
      <c r="R194" s="121">
        <v>232.9</v>
      </c>
      <c r="S194" s="121">
        <v>232.9</v>
      </c>
      <c r="T194" s="121">
        <v>232.9</v>
      </c>
      <c r="U194" s="93"/>
      <c r="V194" s="93"/>
      <c r="W194" s="94"/>
      <c r="X194" s="94"/>
    </row>
    <row r="195" spans="1:24" s="86" customFormat="1" ht="150" customHeight="1">
      <c r="A195" s="11">
        <f t="shared" si="42"/>
        <v>172</v>
      </c>
      <c r="B195" s="96" t="s">
        <v>244</v>
      </c>
      <c r="C195" s="96" t="s">
        <v>243</v>
      </c>
      <c r="D195" s="96" t="s">
        <v>41</v>
      </c>
      <c r="E195" s="96" t="s">
        <v>127</v>
      </c>
      <c r="F195" s="96" t="s">
        <v>295</v>
      </c>
      <c r="G195" s="96" t="s">
        <v>57</v>
      </c>
      <c r="H195" s="96" t="s">
        <v>312</v>
      </c>
      <c r="I195" s="96" t="s">
        <v>246</v>
      </c>
      <c r="J195" s="100" t="s">
        <v>405</v>
      </c>
      <c r="K195" s="12">
        <v>100</v>
      </c>
      <c r="L195" s="12">
        <v>100</v>
      </c>
      <c r="M195" s="63">
        <v>100</v>
      </c>
      <c r="N195" s="63">
        <v>100</v>
      </c>
      <c r="O195" s="64" t="s">
        <v>3</v>
      </c>
      <c r="P195" s="117">
        <v>6536.5</v>
      </c>
      <c r="Q195" s="104">
        <v>10029.200000000001</v>
      </c>
      <c r="R195" s="121">
        <v>10029.200000000001</v>
      </c>
      <c r="S195" s="121">
        <v>10216.700000000001</v>
      </c>
      <c r="T195" s="121">
        <v>10216.700000000001</v>
      </c>
      <c r="U195" s="93"/>
      <c r="V195" s="93"/>
      <c r="W195" s="94"/>
      <c r="X195" s="94"/>
    </row>
    <row r="196" spans="1:24" s="86" customFormat="1" ht="86.25" customHeight="1">
      <c r="A196" s="11">
        <f t="shared" si="42"/>
        <v>173</v>
      </c>
      <c r="B196" s="96" t="s">
        <v>244</v>
      </c>
      <c r="C196" s="96" t="s">
        <v>243</v>
      </c>
      <c r="D196" s="96" t="s">
        <v>41</v>
      </c>
      <c r="E196" s="96" t="s">
        <v>127</v>
      </c>
      <c r="F196" s="96" t="s">
        <v>295</v>
      </c>
      <c r="G196" s="96" t="s">
        <v>57</v>
      </c>
      <c r="H196" s="96" t="s">
        <v>313</v>
      </c>
      <c r="I196" s="96" t="s">
        <v>246</v>
      </c>
      <c r="J196" s="97" t="s">
        <v>406</v>
      </c>
      <c r="K196" s="12">
        <v>100</v>
      </c>
      <c r="L196" s="12">
        <v>100</v>
      </c>
      <c r="M196" s="63">
        <v>100</v>
      </c>
      <c r="N196" s="63">
        <v>100</v>
      </c>
      <c r="O196" s="64" t="s">
        <v>3</v>
      </c>
      <c r="P196" s="117">
        <v>2960.3</v>
      </c>
      <c r="Q196" s="104">
        <v>3301.6</v>
      </c>
      <c r="R196" s="121">
        <v>9112.2999999999993</v>
      </c>
      <c r="S196" s="121">
        <v>5695.2</v>
      </c>
      <c r="T196" s="121">
        <v>5695.2</v>
      </c>
      <c r="U196" s="93"/>
      <c r="V196" s="93"/>
      <c r="W196" s="94"/>
      <c r="X196" s="94"/>
    </row>
    <row r="197" spans="1:24" s="86" customFormat="1" ht="330" customHeight="1">
      <c r="A197" s="11">
        <f t="shared" si="42"/>
        <v>174</v>
      </c>
      <c r="B197" s="96" t="s">
        <v>244</v>
      </c>
      <c r="C197" s="96" t="s">
        <v>243</v>
      </c>
      <c r="D197" s="96" t="s">
        <v>41</v>
      </c>
      <c r="E197" s="96" t="s">
        <v>127</v>
      </c>
      <c r="F197" s="96" t="s">
        <v>295</v>
      </c>
      <c r="G197" s="96" t="s">
        <v>57</v>
      </c>
      <c r="H197" s="96" t="s">
        <v>314</v>
      </c>
      <c r="I197" s="96" t="s">
        <v>246</v>
      </c>
      <c r="J197" s="100" t="s">
        <v>407</v>
      </c>
      <c r="K197" s="12">
        <v>100</v>
      </c>
      <c r="L197" s="12">
        <v>100</v>
      </c>
      <c r="M197" s="63">
        <v>100</v>
      </c>
      <c r="N197" s="63">
        <v>100</v>
      </c>
      <c r="O197" s="64" t="s">
        <v>3</v>
      </c>
      <c r="P197" s="117">
        <v>34307.199999999997</v>
      </c>
      <c r="Q197" s="104">
        <v>38385.1</v>
      </c>
      <c r="R197" s="122">
        <v>37220.9</v>
      </c>
      <c r="S197" s="122">
        <v>37220.9</v>
      </c>
      <c r="T197" s="122">
        <v>37220.9</v>
      </c>
      <c r="U197" s="93"/>
      <c r="V197" s="93"/>
      <c r="W197" s="94"/>
      <c r="X197" s="94"/>
    </row>
    <row r="198" spans="1:24" s="86" customFormat="1" ht="74.25" customHeight="1">
      <c r="A198" s="11">
        <f t="shared" si="42"/>
        <v>175</v>
      </c>
      <c r="B198" s="96" t="s">
        <v>244</v>
      </c>
      <c r="C198" s="96" t="s">
        <v>243</v>
      </c>
      <c r="D198" s="96" t="s">
        <v>41</v>
      </c>
      <c r="E198" s="96" t="s">
        <v>127</v>
      </c>
      <c r="F198" s="96" t="s">
        <v>295</v>
      </c>
      <c r="G198" s="96" t="s">
        <v>57</v>
      </c>
      <c r="H198" s="96" t="s">
        <v>315</v>
      </c>
      <c r="I198" s="96" t="s">
        <v>246</v>
      </c>
      <c r="J198" s="97" t="s">
        <v>408</v>
      </c>
      <c r="K198" s="12">
        <v>100</v>
      </c>
      <c r="L198" s="12">
        <v>100</v>
      </c>
      <c r="M198" s="63">
        <v>100</v>
      </c>
      <c r="N198" s="63">
        <v>100</v>
      </c>
      <c r="O198" s="64" t="s">
        <v>3</v>
      </c>
      <c r="P198" s="117">
        <v>26105</v>
      </c>
      <c r="Q198" s="104">
        <v>31325.599999999999</v>
      </c>
      <c r="R198" s="122">
        <v>33498.699999999997</v>
      </c>
      <c r="S198" s="122">
        <v>26799</v>
      </c>
      <c r="T198" s="122">
        <v>26799</v>
      </c>
      <c r="U198" s="93"/>
      <c r="V198" s="93"/>
      <c r="W198" s="94"/>
      <c r="X198" s="94"/>
    </row>
    <row r="199" spans="1:24" s="86" customFormat="1" ht="90">
      <c r="A199" s="11">
        <f t="shared" si="42"/>
        <v>176</v>
      </c>
      <c r="B199" s="96" t="s">
        <v>244</v>
      </c>
      <c r="C199" s="96" t="s">
        <v>243</v>
      </c>
      <c r="D199" s="96" t="s">
        <v>41</v>
      </c>
      <c r="E199" s="96" t="s">
        <v>127</v>
      </c>
      <c r="F199" s="96" t="s">
        <v>295</v>
      </c>
      <c r="G199" s="96" t="s">
        <v>57</v>
      </c>
      <c r="H199" s="96" t="s">
        <v>316</v>
      </c>
      <c r="I199" s="96" t="s">
        <v>246</v>
      </c>
      <c r="J199" s="97" t="s">
        <v>409</v>
      </c>
      <c r="K199" s="12">
        <v>100</v>
      </c>
      <c r="L199" s="12">
        <v>100</v>
      </c>
      <c r="M199" s="63">
        <v>100</v>
      </c>
      <c r="N199" s="63">
        <v>100</v>
      </c>
      <c r="O199" s="64" t="s">
        <v>3</v>
      </c>
      <c r="P199" s="7">
        <v>479.4</v>
      </c>
      <c r="Q199" s="104">
        <v>580.79999999999995</v>
      </c>
      <c r="R199" s="122">
        <v>599.70000000000005</v>
      </c>
      <c r="S199" s="122">
        <v>599.70000000000005</v>
      </c>
      <c r="T199" s="122">
        <v>599.70000000000005</v>
      </c>
      <c r="U199" s="93"/>
      <c r="V199" s="93"/>
      <c r="W199" s="94"/>
      <c r="X199" s="94"/>
    </row>
    <row r="200" spans="1:24" s="86" customFormat="1" ht="65.25" customHeight="1">
      <c r="A200" s="11">
        <f t="shared" si="42"/>
        <v>177</v>
      </c>
      <c r="B200" s="96" t="s">
        <v>244</v>
      </c>
      <c r="C200" s="96" t="s">
        <v>243</v>
      </c>
      <c r="D200" s="96" t="s">
        <v>41</v>
      </c>
      <c r="E200" s="96" t="s">
        <v>127</v>
      </c>
      <c r="F200" s="96" t="s">
        <v>295</v>
      </c>
      <c r="G200" s="96" t="s">
        <v>57</v>
      </c>
      <c r="H200" s="96" t="s">
        <v>317</v>
      </c>
      <c r="I200" s="96" t="s">
        <v>246</v>
      </c>
      <c r="J200" s="97" t="s">
        <v>410</v>
      </c>
      <c r="K200" s="12">
        <v>100</v>
      </c>
      <c r="L200" s="12">
        <v>100</v>
      </c>
      <c r="M200" s="63">
        <v>100</v>
      </c>
      <c r="N200" s="63">
        <v>100</v>
      </c>
      <c r="O200" s="64" t="s">
        <v>3</v>
      </c>
      <c r="P200" s="7">
        <v>1526</v>
      </c>
      <c r="Q200" s="104">
        <v>1910.3</v>
      </c>
      <c r="R200" s="122">
        <v>2024.8</v>
      </c>
      <c r="S200" s="122">
        <v>2024.8</v>
      </c>
      <c r="T200" s="122">
        <v>2024.8</v>
      </c>
      <c r="U200" s="93"/>
      <c r="V200" s="93"/>
      <c r="W200" s="94"/>
      <c r="X200" s="94"/>
    </row>
    <row r="201" spans="1:24" s="86" customFormat="1" ht="95.25" customHeight="1">
      <c r="A201" s="11">
        <f t="shared" si="42"/>
        <v>178</v>
      </c>
      <c r="B201" s="96" t="s">
        <v>244</v>
      </c>
      <c r="C201" s="96" t="s">
        <v>243</v>
      </c>
      <c r="D201" s="96" t="s">
        <v>41</v>
      </c>
      <c r="E201" s="96" t="s">
        <v>127</v>
      </c>
      <c r="F201" s="96" t="s">
        <v>318</v>
      </c>
      <c r="G201" s="96" t="s">
        <v>30</v>
      </c>
      <c r="H201" s="96" t="s">
        <v>31</v>
      </c>
      <c r="I201" s="96" t="s">
        <v>246</v>
      </c>
      <c r="J201" s="97" t="s">
        <v>411</v>
      </c>
      <c r="K201" s="12">
        <v>100</v>
      </c>
      <c r="L201" s="12">
        <v>100</v>
      </c>
      <c r="M201" s="63">
        <v>100</v>
      </c>
      <c r="N201" s="63">
        <v>100</v>
      </c>
      <c r="O201" s="64" t="s">
        <v>3</v>
      </c>
      <c r="P201" s="116">
        <f>P202</f>
        <v>1467.4</v>
      </c>
      <c r="Q201" s="103">
        <v>1963.2</v>
      </c>
      <c r="R201" s="121">
        <v>2982.1</v>
      </c>
      <c r="S201" s="121">
        <v>2982.1</v>
      </c>
      <c r="T201" s="121">
        <v>2982.1</v>
      </c>
      <c r="U201" s="93"/>
      <c r="V201" s="93"/>
      <c r="W201" s="94"/>
      <c r="X201" s="94"/>
    </row>
    <row r="202" spans="1:24" s="86" customFormat="1" ht="102.75" customHeight="1">
      <c r="A202" s="11">
        <f t="shared" si="42"/>
        <v>179</v>
      </c>
      <c r="B202" s="96" t="s">
        <v>244</v>
      </c>
      <c r="C202" s="96" t="s">
        <v>243</v>
      </c>
      <c r="D202" s="96" t="s">
        <v>41</v>
      </c>
      <c r="E202" s="96" t="s">
        <v>127</v>
      </c>
      <c r="F202" s="96" t="s">
        <v>318</v>
      </c>
      <c r="G202" s="96" t="s">
        <v>57</v>
      </c>
      <c r="H202" s="96" t="s">
        <v>31</v>
      </c>
      <c r="I202" s="96" t="s">
        <v>246</v>
      </c>
      <c r="J202" s="97" t="s">
        <v>411</v>
      </c>
      <c r="K202" s="12">
        <v>100</v>
      </c>
      <c r="L202" s="12">
        <v>100</v>
      </c>
      <c r="M202" s="63">
        <v>100</v>
      </c>
      <c r="N202" s="63">
        <v>100</v>
      </c>
      <c r="O202" s="64" t="s">
        <v>3</v>
      </c>
      <c r="P202" s="7">
        <v>1467.4</v>
      </c>
      <c r="Q202" s="104">
        <v>1963.2</v>
      </c>
      <c r="R202" s="121">
        <v>2982.1</v>
      </c>
      <c r="S202" s="121">
        <v>2982.1</v>
      </c>
      <c r="T202" s="121">
        <v>2982.1</v>
      </c>
      <c r="U202" s="93"/>
      <c r="V202" s="93"/>
      <c r="W202" s="94"/>
      <c r="X202" s="94"/>
    </row>
    <row r="203" spans="1:24" s="86" customFormat="1" ht="45">
      <c r="A203" s="11">
        <f t="shared" ref="A203:A247" si="48">A202+1</f>
        <v>180</v>
      </c>
      <c r="B203" s="96" t="s">
        <v>244</v>
      </c>
      <c r="C203" s="96" t="s">
        <v>243</v>
      </c>
      <c r="D203" s="96" t="s">
        <v>41</v>
      </c>
      <c r="E203" s="96" t="s">
        <v>134</v>
      </c>
      <c r="F203" s="96" t="s">
        <v>319</v>
      </c>
      <c r="G203" s="96" t="s">
        <v>30</v>
      </c>
      <c r="H203" s="96" t="s">
        <v>31</v>
      </c>
      <c r="I203" s="96" t="s">
        <v>246</v>
      </c>
      <c r="J203" s="97" t="s">
        <v>222</v>
      </c>
      <c r="K203" s="12">
        <v>100</v>
      </c>
      <c r="L203" s="12">
        <v>100</v>
      </c>
      <c r="M203" s="63">
        <v>100</v>
      </c>
      <c r="N203" s="63">
        <v>100</v>
      </c>
      <c r="O203" s="64" t="s">
        <v>3</v>
      </c>
      <c r="P203" s="7">
        <f>P204</f>
        <v>1048.2</v>
      </c>
      <c r="Q203" s="103">
        <v>1300.9000000000001</v>
      </c>
      <c r="R203" s="121">
        <v>1133.0999999999999</v>
      </c>
      <c r="S203" s="121">
        <v>1146.4000000000001</v>
      </c>
      <c r="T203" s="121">
        <v>0</v>
      </c>
      <c r="U203" s="93"/>
      <c r="V203" s="93"/>
      <c r="W203" s="94"/>
      <c r="X203" s="94"/>
    </row>
    <row r="204" spans="1:24" s="86" customFormat="1" ht="61.5" customHeight="1">
      <c r="A204" s="11">
        <f t="shared" si="48"/>
        <v>181</v>
      </c>
      <c r="B204" s="96" t="s">
        <v>244</v>
      </c>
      <c r="C204" s="96" t="s">
        <v>243</v>
      </c>
      <c r="D204" s="96" t="s">
        <v>41</v>
      </c>
      <c r="E204" s="96" t="s">
        <v>134</v>
      </c>
      <c r="F204" s="96" t="s">
        <v>319</v>
      </c>
      <c r="G204" s="96" t="s">
        <v>57</v>
      </c>
      <c r="H204" s="96" t="s">
        <v>31</v>
      </c>
      <c r="I204" s="96" t="s">
        <v>246</v>
      </c>
      <c r="J204" s="97" t="s">
        <v>223</v>
      </c>
      <c r="K204" s="12">
        <v>100</v>
      </c>
      <c r="L204" s="12">
        <v>100</v>
      </c>
      <c r="M204" s="63">
        <v>100</v>
      </c>
      <c r="N204" s="63">
        <v>100</v>
      </c>
      <c r="O204" s="64" t="s">
        <v>3</v>
      </c>
      <c r="P204" s="117">
        <v>1048.2</v>
      </c>
      <c r="Q204" s="104">
        <v>1300.9000000000001</v>
      </c>
      <c r="R204" s="121">
        <v>1133.0999999999999</v>
      </c>
      <c r="S204" s="121">
        <v>1146.4000000000001</v>
      </c>
      <c r="T204" s="121">
        <v>0</v>
      </c>
      <c r="U204" s="93"/>
      <c r="V204" s="93"/>
      <c r="W204" s="94"/>
      <c r="X204" s="94"/>
    </row>
    <row r="205" spans="1:24" s="86" customFormat="1" ht="75.75" customHeight="1">
      <c r="A205" s="11">
        <f t="shared" si="48"/>
        <v>182</v>
      </c>
      <c r="B205" s="96" t="s">
        <v>244</v>
      </c>
      <c r="C205" s="96" t="s">
        <v>243</v>
      </c>
      <c r="D205" s="96" t="s">
        <v>41</v>
      </c>
      <c r="E205" s="96" t="s">
        <v>134</v>
      </c>
      <c r="F205" s="96" t="s">
        <v>69</v>
      </c>
      <c r="G205" s="96" t="s">
        <v>30</v>
      </c>
      <c r="H205" s="96" t="s">
        <v>31</v>
      </c>
      <c r="I205" s="96" t="s">
        <v>246</v>
      </c>
      <c r="J205" s="97" t="s">
        <v>224</v>
      </c>
      <c r="K205" s="12">
        <v>100</v>
      </c>
      <c r="L205" s="12">
        <v>100</v>
      </c>
      <c r="M205" s="63">
        <v>100</v>
      </c>
      <c r="N205" s="63">
        <v>100</v>
      </c>
      <c r="O205" s="64" t="s">
        <v>3</v>
      </c>
      <c r="P205" s="117">
        <v>0</v>
      </c>
      <c r="Q205" s="103">
        <v>13</v>
      </c>
      <c r="R205" s="121">
        <v>13.6</v>
      </c>
      <c r="S205" s="121">
        <v>14.3</v>
      </c>
      <c r="T205" s="121">
        <v>0</v>
      </c>
      <c r="U205" s="93"/>
      <c r="V205" s="93"/>
      <c r="W205" s="94"/>
      <c r="X205" s="94"/>
    </row>
    <row r="206" spans="1:24" s="86" customFormat="1" ht="75" customHeight="1">
      <c r="A206" s="11">
        <f t="shared" si="48"/>
        <v>183</v>
      </c>
      <c r="B206" s="96" t="s">
        <v>244</v>
      </c>
      <c r="C206" s="96" t="s">
        <v>243</v>
      </c>
      <c r="D206" s="96" t="s">
        <v>41</v>
      </c>
      <c r="E206" s="96" t="s">
        <v>134</v>
      </c>
      <c r="F206" s="96" t="s">
        <v>69</v>
      </c>
      <c r="G206" s="96" t="s">
        <v>57</v>
      </c>
      <c r="H206" s="96" t="s">
        <v>31</v>
      </c>
      <c r="I206" s="96" t="s">
        <v>246</v>
      </c>
      <c r="J206" s="97" t="s">
        <v>225</v>
      </c>
      <c r="K206" s="12">
        <v>100</v>
      </c>
      <c r="L206" s="12">
        <v>100</v>
      </c>
      <c r="M206" s="63">
        <v>100</v>
      </c>
      <c r="N206" s="63">
        <v>100</v>
      </c>
      <c r="O206" s="64" t="s">
        <v>3</v>
      </c>
      <c r="P206" s="117">
        <v>0</v>
      </c>
      <c r="Q206" s="104">
        <v>13</v>
      </c>
      <c r="R206" s="121">
        <v>13.6</v>
      </c>
      <c r="S206" s="121">
        <v>14.3</v>
      </c>
      <c r="T206" s="121">
        <v>0</v>
      </c>
      <c r="U206" s="93"/>
      <c r="V206" s="93"/>
      <c r="W206" s="94"/>
      <c r="X206" s="94"/>
    </row>
    <row r="207" spans="1:24" s="86" customFormat="1" ht="27" customHeight="1">
      <c r="A207" s="11">
        <f t="shared" si="48"/>
        <v>184</v>
      </c>
      <c r="B207" s="96" t="s">
        <v>29</v>
      </c>
      <c r="C207" s="96" t="s">
        <v>243</v>
      </c>
      <c r="D207" s="96" t="s">
        <v>41</v>
      </c>
      <c r="E207" s="96" t="s">
        <v>320</v>
      </c>
      <c r="F207" s="96" t="s">
        <v>29</v>
      </c>
      <c r="G207" s="96" t="s">
        <v>30</v>
      </c>
      <c r="H207" s="96" t="s">
        <v>31</v>
      </c>
      <c r="I207" s="96" t="s">
        <v>246</v>
      </c>
      <c r="J207" s="97" t="s">
        <v>149</v>
      </c>
      <c r="K207" s="12"/>
      <c r="L207" s="12"/>
      <c r="M207" s="63"/>
      <c r="N207" s="63"/>
      <c r="O207" s="64"/>
      <c r="P207" s="117">
        <f>P208+P214</f>
        <v>2446.3000000000002</v>
      </c>
      <c r="Q207" s="103">
        <v>2679.5</v>
      </c>
      <c r="R207" s="121">
        <f>R208</f>
        <v>2085.6</v>
      </c>
      <c r="S207" s="121">
        <v>0</v>
      </c>
      <c r="T207" s="121">
        <v>0</v>
      </c>
      <c r="U207" s="93"/>
      <c r="V207" s="93"/>
      <c r="W207" s="94"/>
      <c r="X207" s="94"/>
    </row>
    <row r="208" spans="1:24" s="86" customFormat="1" ht="79.5" customHeight="1">
      <c r="A208" s="11">
        <f t="shared" si="48"/>
        <v>185</v>
      </c>
      <c r="B208" s="96" t="s">
        <v>244</v>
      </c>
      <c r="C208" s="96" t="s">
        <v>243</v>
      </c>
      <c r="D208" s="96" t="s">
        <v>41</v>
      </c>
      <c r="E208" s="96" t="s">
        <v>320</v>
      </c>
      <c r="F208" s="96" t="s">
        <v>150</v>
      </c>
      <c r="G208" s="96" t="s">
        <v>30</v>
      </c>
      <c r="H208" s="96" t="s">
        <v>31</v>
      </c>
      <c r="I208" s="96" t="s">
        <v>246</v>
      </c>
      <c r="J208" s="97" t="s">
        <v>226</v>
      </c>
      <c r="K208" s="12">
        <v>100</v>
      </c>
      <c r="L208" s="12">
        <v>100</v>
      </c>
      <c r="M208" s="63">
        <v>100</v>
      </c>
      <c r="N208" s="63">
        <v>100</v>
      </c>
      <c r="O208" s="64" t="s">
        <v>3</v>
      </c>
      <c r="P208" s="117">
        <f>P209</f>
        <v>2246.3000000000002</v>
      </c>
      <c r="Q208" s="103">
        <v>2461.5</v>
      </c>
      <c r="R208" s="121">
        <f>R209</f>
        <v>2085.6</v>
      </c>
      <c r="S208" s="121">
        <v>0</v>
      </c>
      <c r="T208" s="121">
        <v>0</v>
      </c>
      <c r="U208" s="93"/>
      <c r="V208" s="93"/>
      <c r="W208" s="94"/>
      <c r="X208" s="94"/>
    </row>
    <row r="209" spans="1:30" s="86" customFormat="1" ht="92.25" customHeight="1">
      <c r="A209" s="11">
        <f t="shared" si="48"/>
        <v>186</v>
      </c>
      <c r="B209" s="96" t="s">
        <v>244</v>
      </c>
      <c r="C209" s="96" t="s">
        <v>243</v>
      </c>
      <c r="D209" s="96" t="s">
        <v>41</v>
      </c>
      <c r="E209" s="96" t="s">
        <v>320</v>
      </c>
      <c r="F209" s="96" t="s">
        <v>150</v>
      </c>
      <c r="G209" s="96" t="s">
        <v>57</v>
      </c>
      <c r="H209" s="96" t="s">
        <v>31</v>
      </c>
      <c r="I209" s="96" t="s">
        <v>246</v>
      </c>
      <c r="J209" s="97" t="s">
        <v>227</v>
      </c>
      <c r="K209" s="12">
        <v>100</v>
      </c>
      <c r="L209" s="12">
        <v>100</v>
      </c>
      <c r="M209" s="63">
        <v>100</v>
      </c>
      <c r="N209" s="63">
        <v>100</v>
      </c>
      <c r="O209" s="64" t="s">
        <v>3</v>
      </c>
      <c r="P209" s="117">
        <f>P210+P211+P212</f>
        <v>2246.3000000000002</v>
      </c>
      <c r="Q209" s="103">
        <v>2461.5</v>
      </c>
      <c r="R209" s="121">
        <f>R210+R211+R212</f>
        <v>2085.6</v>
      </c>
      <c r="S209" s="121">
        <f t="shared" ref="S209:T209" si="49">S210+S211+S212</f>
        <v>0</v>
      </c>
      <c r="T209" s="121">
        <f t="shared" si="49"/>
        <v>0</v>
      </c>
      <c r="U209" s="95">
        <f t="shared" ref="U209:AD209" si="50">U210</f>
        <v>0</v>
      </c>
      <c r="V209" s="95">
        <f t="shared" si="50"/>
        <v>0</v>
      </c>
      <c r="W209" s="95">
        <f t="shared" si="50"/>
        <v>0</v>
      </c>
      <c r="X209" s="95">
        <f t="shared" si="50"/>
        <v>0</v>
      </c>
      <c r="Y209" s="95">
        <f t="shared" si="50"/>
        <v>0</v>
      </c>
      <c r="Z209" s="95">
        <f t="shared" si="50"/>
        <v>0</v>
      </c>
      <c r="AA209" s="95">
        <f t="shared" si="50"/>
        <v>0</v>
      </c>
      <c r="AB209" s="95">
        <f t="shared" si="50"/>
        <v>0</v>
      </c>
      <c r="AC209" s="95">
        <f t="shared" si="50"/>
        <v>0</v>
      </c>
      <c r="AD209" s="95">
        <f t="shared" si="50"/>
        <v>0</v>
      </c>
    </row>
    <row r="210" spans="1:30" s="86" customFormat="1" ht="114.75" customHeight="1">
      <c r="A210" s="11">
        <f t="shared" si="48"/>
        <v>187</v>
      </c>
      <c r="B210" s="96" t="s">
        <v>244</v>
      </c>
      <c r="C210" s="96" t="s">
        <v>243</v>
      </c>
      <c r="D210" s="96" t="s">
        <v>41</v>
      </c>
      <c r="E210" s="96" t="s">
        <v>320</v>
      </c>
      <c r="F210" s="96" t="s">
        <v>150</v>
      </c>
      <c r="G210" s="96" t="s">
        <v>57</v>
      </c>
      <c r="H210" s="96" t="s">
        <v>321</v>
      </c>
      <c r="I210" s="96" t="s">
        <v>246</v>
      </c>
      <c r="J210" s="101" t="s">
        <v>412</v>
      </c>
      <c r="K210" s="12">
        <v>100</v>
      </c>
      <c r="L210" s="12">
        <v>100</v>
      </c>
      <c r="M210" s="63">
        <v>100</v>
      </c>
      <c r="N210" s="63">
        <v>100</v>
      </c>
      <c r="O210" s="64" t="s">
        <v>3</v>
      </c>
      <c r="P210" s="117">
        <v>252</v>
      </c>
      <c r="Q210" s="104">
        <v>349.5</v>
      </c>
      <c r="R210" s="121">
        <v>350</v>
      </c>
      <c r="S210" s="121">
        <v>0</v>
      </c>
      <c r="T210" s="121">
        <v>0</v>
      </c>
      <c r="U210" s="93"/>
      <c r="V210" s="93"/>
      <c r="W210" s="94"/>
      <c r="X210" s="94"/>
    </row>
    <row r="211" spans="1:30" s="86" customFormat="1" ht="135" customHeight="1">
      <c r="A211" s="11">
        <f t="shared" si="48"/>
        <v>188</v>
      </c>
      <c r="B211" s="96" t="s">
        <v>244</v>
      </c>
      <c r="C211" s="96" t="s">
        <v>243</v>
      </c>
      <c r="D211" s="96" t="s">
        <v>41</v>
      </c>
      <c r="E211" s="96" t="s">
        <v>320</v>
      </c>
      <c r="F211" s="96" t="s">
        <v>150</v>
      </c>
      <c r="G211" s="96" t="s">
        <v>57</v>
      </c>
      <c r="H211" s="96" t="s">
        <v>322</v>
      </c>
      <c r="I211" s="96" t="s">
        <v>246</v>
      </c>
      <c r="J211" s="100" t="s">
        <v>413</v>
      </c>
      <c r="K211" s="12">
        <v>100</v>
      </c>
      <c r="L211" s="12">
        <v>100</v>
      </c>
      <c r="M211" s="63">
        <v>100</v>
      </c>
      <c r="N211" s="63">
        <v>100</v>
      </c>
      <c r="O211" s="64" t="s">
        <v>3</v>
      </c>
      <c r="P211" s="117">
        <v>1011.4</v>
      </c>
      <c r="Q211" s="103">
        <v>1063.5</v>
      </c>
      <c r="R211" s="121">
        <v>658.1</v>
      </c>
      <c r="S211" s="121">
        <v>0</v>
      </c>
      <c r="T211" s="121">
        <v>0</v>
      </c>
      <c r="U211" s="93"/>
      <c r="V211" s="93"/>
      <c r="W211" s="94"/>
      <c r="X211" s="94"/>
    </row>
    <row r="212" spans="1:30" s="86" customFormat="1" ht="237" customHeight="1">
      <c r="A212" s="11">
        <f t="shared" si="48"/>
        <v>189</v>
      </c>
      <c r="B212" s="96" t="s">
        <v>244</v>
      </c>
      <c r="C212" s="96" t="s">
        <v>243</v>
      </c>
      <c r="D212" s="96" t="s">
        <v>41</v>
      </c>
      <c r="E212" s="96" t="s">
        <v>320</v>
      </c>
      <c r="F212" s="96" t="s">
        <v>150</v>
      </c>
      <c r="G212" s="96" t="s">
        <v>57</v>
      </c>
      <c r="H212" s="96" t="s">
        <v>323</v>
      </c>
      <c r="I212" s="96" t="s">
        <v>246</v>
      </c>
      <c r="J212" s="100" t="s">
        <v>415</v>
      </c>
      <c r="K212" s="12">
        <v>100</v>
      </c>
      <c r="L212" s="12">
        <v>100</v>
      </c>
      <c r="M212" s="63">
        <v>100</v>
      </c>
      <c r="N212" s="63">
        <v>100</v>
      </c>
      <c r="O212" s="64" t="s">
        <v>3</v>
      </c>
      <c r="P212" s="117">
        <v>982.9</v>
      </c>
      <c r="Q212" s="104">
        <v>1048.5</v>
      </c>
      <c r="R212" s="122">
        <v>1077.5</v>
      </c>
      <c r="S212" s="122">
        <f t="shared" ref="S212:T212" si="51">S214+S215</f>
        <v>0</v>
      </c>
      <c r="T212" s="122">
        <f t="shared" si="51"/>
        <v>0</v>
      </c>
      <c r="U212" s="93"/>
      <c r="V212" s="93"/>
      <c r="W212" s="94"/>
      <c r="X212" s="94"/>
    </row>
    <row r="213" spans="1:30" s="86" customFormat="1" ht="43.5" customHeight="1">
      <c r="A213" s="11">
        <f t="shared" si="48"/>
        <v>190</v>
      </c>
      <c r="B213" s="96" t="s">
        <v>244</v>
      </c>
      <c r="C213" s="96" t="s">
        <v>243</v>
      </c>
      <c r="D213" s="96" t="s">
        <v>41</v>
      </c>
      <c r="E213" s="96" t="s">
        <v>324</v>
      </c>
      <c r="F213" s="96" t="s">
        <v>258</v>
      </c>
      <c r="G213" s="96" t="s">
        <v>30</v>
      </c>
      <c r="H213" s="96" t="s">
        <v>31</v>
      </c>
      <c r="I213" s="96" t="s">
        <v>246</v>
      </c>
      <c r="J213" s="97" t="s">
        <v>357</v>
      </c>
      <c r="K213" s="12">
        <v>100</v>
      </c>
      <c r="L213" s="12">
        <v>100</v>
      </c>
      <c r="M213" s="63">
        <v>100</v>
      </c>
      <c r="N213" s="63">
        <v>100</v>
      </c>
      <c r="O213" s="64" t="s">
        <v>3</v>
      </c>
      <c r="P213" s="117">
        <v>200</v>
      </c>
      <c r="Q213" s="104">
        <v>200</v>
      </c>
      <c r="R213" s="121">
        <v>0</v>
      </c>
      <c r="S213" s="121">
        <v>0</v>
      </c>
      <c r="T213" s="121">
        <v>0</v>
      </c>
      <c r="U213" s="93"/>
      <c r="V213" s="93"/>
      <c r="W213" s="94"/>
      <c r="X213" s="94"/>
    </row>
    <row r="214" spans="1:30" s="86" customFormat="1" ht="57.75" customHeight="1">
      <c r="A214" s="11">
        <f t="shared" si="48"/>
        <v>191</v>
      </c>
      <c r="B214" s="96" t="s">
        <v>244</v>
      </c>
      <c r="C214" s="96" t="s">
        <v>243</v>
      </c>
      <c r="D214" s="96" t="s">
        <v>41</v>
      </c>
      <c r="E214" s="96" t="s">
        <v>324</v>
      </c>
      <c r="F214" s="96" t="s">
        <v>258</v>
      </c>
      <c r="G214" s="96" t="s">
        <v>57</v>
      </c>
      <c r="H214" s="96" t="s">
        <v>31</v>
      </c>
      <c r="I214" s="96" t="s">
        <v>246</v>
      </c>
      <c r="J214" s="97" t="s">
        <v>228</v>
      </c>
      <c r="K214" s="12">
        <v>100</v>
      </c>
      <c r="L214" s="12">
        <v>100</v>
      </c>
      <c r="M214" s="63">
        <v>100</v>
      </c>
      <c r="N214" s="63">
        <v>100</v>
      </c>
      <c r="O214" s="64" t="s">
        <v>3</v>
      </c>
      <c r="P214" s="117">
        <v>200</v>
      </c>
      <c r="Q214" s="104">
        <v>200</v>
      </c>
      <c r="R214" s="121">
        <v>0</v>
      </c>
      <c r="S214" s="121">
        <v>0</v>
      </c>
      <c r="T214" s="121">
        <v>0</v>
      </c>
      <c r="U214" s="93"/>
      <c r="V214" s="93"/>
      <c r="W214" s="94"/>
      <c r="X214" s="94"/>
    </row>
    <row r="215" spans="1:30" s="86" customFormat="1" ht="40.5" customHeight="1">
      <c r="A215" s="11">
        <f t="shared" si="48"/>
        <v>192</v>
      </c>
      <c r="B215" s="96" t="s">
        <v>29</v>
      </c>
      <c r="C215" s="96" t="s">
        <v>243</v>
      </c>
      <c r="D215" s="96" t="s">
        <v>41</v>
      </c>
      <c r="E215" s="96" t="s">
        <v>325</v>
      </c>
      <c r="F215" s="96" t="s">
        <v>253</v>
      </c>
      <c r="G215" s="96" t="s">
        <v>30</v>
      </c>
      <c r="H215" s="96" t="s">
        <v>31</v>
      </c>
      <c r="I215" s="96" t="s">
        <v>246</v>
      </c>
      <c r="J215" s="97" t="s">
        <v>229</v>
      </c>
      <c r="K215" s="12"/>
      <c r="L215" s="12"/>
      <c r="M215" s="63"/>
      <c r="N215" s="63"/>
      <c r="O215" s="64"/>
      <c r="P215" s="117">
        <f>P216+P217</f>
        <v>0</v>
      </c>
      <c r="Q215" s="103">
        <v>18</v>
      </c>
      <c r="R215" s="121">
        <v>0</v>
      </c>
      <c r="S215" s="121">
        <v>0</v>
      </c>
      <c r="T215" s="121">
        <v>0</v>
      </c>
      <c r="U215" s="93"/>
      <c r="V215" s="93"/>
      <c r="W215" s="94"/>
      <c r="X215" s="94"/>
    </row>
    <row r="216" spans="1:30" s="86" customFormat="1" ht="47.25" customHeight="1">
      <c r="A216" s="11">
        <f t="shared" si="48"/>
        <v>193</v>
      </c>
      <c r="B216" s="96" t="s">
        <v>244</v>
      </c>
      <c r="C216" s="96" t="s">
        <v>243</v>
      </c>
      <c r="D216" s="96" t="s">
        <v>41</v>
      </c>
      <c r="E216" s="96" t="s">
        <v>325</v>
      </c>
      <c r="F216" s="96" t="s">
        <v>253</v>
      </c>
      <c r="G216" s="96" t="s">
        <v>57</v>
      </c>
      <c r="H216" s="96" t="s">
        <v>31</v>
      </c>
      <c r="I216" s="96" t="s">
        <v>246</v>
      </c>
      <c r="J216" s="97" t="s">
        <v>166</v>
      </c>
      <c r="K216" s="12">
        <v>100</v>
      </c>
      <c r="L216" s="12">
        <v>100</v>
      </c>
      <c r="M216" s="63">
        <v>100</v>
      </c>
      <c r="N216" s="63">
        <v>100</v>
      </c>
      <c r="O216" s="64" t="s">
        <v>3</v>
      </c>
      <c r="P216" s="117">
        <v>0</v>
      </c>
      <c r="Q216" s="103">
        <v>18</v>
      </c>
      <c r="R216" s="122">
        <f t="shared" ref="R216:T216" si="52">R217</f>
        <v>0</v>
      </c>
      <c r="S216" s="122">
        <f t="shared" si="52"/>
        <v>0</v>
      </c>
      <c r="T216" s="122">
        <f t="shared" si="52"/>
        <v>0</v>
      </c>
      <c r="U216" s="93"/>
      <c r="V216" s="93"/>
      <c r="W216" s="94"/>
      <c r="X216" s="94"/>
    </row>
    <row r="217" spans="1:30" s="86" customFormat="1" ht="75" customHeight="1">
      <c r="A217" s="11">
        <f t="shared" si="48"/>
        <v>194</v>
      </c>
      <c r="B217" s="96" t="s">
        <v>244</v>
      </c>
      <c r="C217" s="96" t="s">
        <v>243</v>
      </c>
      <c r="D217" s="96" t="s">
        <v>41</v>
      </c>
      <c r="E217" s="96" t="s">
        <v>325</v>
      </c>
      <c r="F217" s="96" t="s">
        <v>253</v>
      </c>
      <c r="G217" s="96" t="s">
        <v>57</v>
      </c>
      <c r="H217" s="96" t="s">
        <v>326</v>
      </c>
      <c r="I217" s="96" t="s">
        <v>246</v>
      </c>
      <c r="J217" s="97" t="s">
        <v>414</v>
      </c>
      <c r="K217" s="12">
        <v>100</v>
      </c>
      <c r="L217" s="12">
        <v>100</v>
      </c>
      <c r="M217" s="63">
        <v>100</v>
      </c>
      <c r="N217" s="63">
        <v>100</v>
      </c>
      <c r="O217" s="64" t="s">
        <v>3</v>
      </c>
      <c r="P217" s="7">
        <v>0</v>
      </c>
      <c r="Q217" s="104">
        <v>18</v>
      </c>
      <c r="R217" s="122">
        <f t="shared" ref="R217:T217" si="53">R218+R219</f>
        <v>0</v>
      </c>
      <c r="S217" s="122">
        <f t="shared" si="53"/>
        <v>0</v>
      </c>
      <c r="T217" s="122">
        <f t="shared" si="53"/>
        <v>0</v>
      </c>
      <c r="U217" s="93"/>
      <c r="V217" s="93"/>
      <c r="W217" s="94"/>
      <c r="X217" s="94"/>
    </row>
    <row r="218" spans="1:30" s="86" customFormat="1" ht="51.75" customHeight="1">
      <c r="A218" s="11">
        <f t="shared" si="48"/>
        <v>195</v>
      </c>
      <c r="B218" s="96" t="s">
        <v>29</v>
      </c>
      <c r="C218" s="96" t="s">
        <v>243</v>
      </c>
      <c r="D218" s="96" t="s">
        <v>50</v>
      </c>
      <c r="E218" s="96" t="s">
        <v>30</v>
      </c>
      <c r="F218" s="96" t="s">
        <v>29</v>
      </c>
      <c r="G218" s="96" t="s">
        <v>30</v>
      </c>
      <c r="H218" s="96" t="s">
        <v>31</v>
      </c>
      <c r="I218" s="96" t="s">
        <v>29</v>
      </c>
      <c r="J218" s="97" t="s">
        <v>230</v>
      </c>
      <c r="K218" s="12"/>
      <c r="L218" s="12"/>
      <c r="M218" s="63"/>
      <c r="N218" s="63"/>
      <c r="O218" s="64"/>
      <c r="P218" s="7">
        <f>P219</f>
        <v>200</v>
      </c>
      <c r="Q218" s="103">
        <v>200</v>
      </c>
      <c r="R218" s="121">
        <v>0</v>
      </c>
      <c r="S218" s="121">
        <v>0</v>
      </c>
      <c r="T218" s="121">
        <v>0</v>
      </c>
      <c r="U218" s="93"/>
      <c r="V218" s="93"/>
      <c r="W218" s="94"/>
      <c r="X218" s="94"/>
    </row>
    <row r="219" spans="1:30" s="86" customFormat="1" ht="67.5" customHeight="1">
      <c r="A219" s="11">
        <f t="shared" si="48"/>
        <v>196</v>
      </c>
      <c r="B219" s="96" t="s">
        <v>244</v>
      </c>
      <c r="C219" s="96" t="s">
        <v>243</v>
      </c>
      <c r="D219" s="96" t="s">
        <v>50</v>
      </c>
      <c r="E219" s="96" t="s">
        <v>57</v>
      </c>
      <c r="F219" s="96" t="s">
        <v>29</v>
      </c>
      <c r="G219" s="96" t="s">
        <v>57</v>
      </c>
      <c r="H219" s="96" t="s">
        <v>31</v>
      </c>
      <c r="I219" s="96" t="s">
        <v>246</v>
      </c>
      <c r="J219" s="97" t="s">
        <v>231</v>
      </c>
      <c r="K219" s="12">
        <v>100</v>
      </c>
      <c r="L219" s="12">
        <v>100</v>
      </c>
      <c r="M219" s="63">
        <v>100</v>
      </c>
      <c r="N219" s="63">
        <v>100</v>
      </c>
      <c r="O219" s="64" t="s">
        <v>3</v>
      </c>
      <c r="P219" s="7">
        <f>P220</f>
        <v>200</v>
      </c>
      <c r="Q219" s="103">
        <v>200</v>
      </c>
      <c r="R219" s="121">
        <v>0</v>
      </c>
      <c r="S219" s="121">
        <v>0</v>
      </c>
      <c r="T219" s="121">
        <v>0</v>
      </c>
      <c r="U219" s="93"/>
      <c r="V219" s="93"/>
      <c r="W219" s="94"/>
      <c r="X219" s="94"/>
    </row>
    <row r="220" spans="1:30" s="86" customFormat="1" ht="74.25" customHeight="1">
      <c r="A220" s="11">
        <f t="shared" si="48"/>
        <v>197</v>
      </c>
      <c r="B220" s="96" t="s">
        <v>244</v>
      </c>
      <c r="C220" s="96" t="s">
        <v>243</v>
      </c>
      <c r="D220" s="96" t="s">
        <v>50</v>
      </c>
      <c r="E220" s="96" t="s">
        <v>57</v>
      </c>
      <c r="F220" s="96" t="s">
        <v>327</v>
      </c>
      <c r="G220" s="96" t="s">
        <v>57</v>
      </c>
      <c r="H220" s="96" t="s">
        <v>31</v>
      </c>
      <c r="I220" s="96" t="s">
        <v>246</v>
      </c>
      <c r="J220" s="97" t="s">
        <v>232</v>
      </c>
      <c r="K220" s="12">
        <v>100</v>
      </c>
      <c r="L220" s="12">
        <v>100</v>
      </c>
      <c r="M220" s="63">
        <v>100</v>
      </c>
      <c r="N220" s="63">
        <v>100</v>
      </c>
      <c r="O220" s="64" t="s">
        <v>3</v>
      </c>
      <c r="P220" s="7">
        <v>200</v>
      </c>
      <c r="Q220" s="104">
        <v>200</v>
      </c>
      <c r="R220" s="121">
        <v>0</v>
      </c>
      <c r="S220" s="121">
        <v>0</v>
      </c>
      <c r="T220" s="121">
        <v>0</v>
      </c>
      <c r="U220" s="93"/>
      <c r="V220" s="93"/>
      <c r="W220" s="94"/>
      <c r="X220" s="94"/>
    </row>
    <row r="221" spans="1:30" s="86" customFormat="1" ht="59.25" customHeight="1">
      <c r="A221" s="11">
        <f t="shared" si="48"/>
        <v>198</v>
      </c>
      <c r="B221" s="96" t="s">
        <v>29</v>
      </c>
      <c r="C221" s="96" t="s">
        <v>243</v>
      </c>
      <c r="D221" s="96" t="s">
        <v>77</v>
      </c>
      <c r="E221" s="96" t="s">
        <v>30</v>
      </c>
      <c r="F221" s="96" t="s">
        <v>29</v>
      </c>
      <c r="G221" s="96" t="s">
        <v>30</v>
      </c>
      <c r="H221" s="96" t="s">
        <v>31</v>
      </c>
      <c r="I221" s="96" t="s">
        <v>29</v>
      </c>
      <c r="J221" s="97" t="s">
        <v>233</v>
      </c>
      <c r="K221" s="12"/>
      <c r="L221" s="12"/>
      <c r="M221" s="63"/>
      <c r="N221" s="63"/>
      <c r="O221" s="64"/>
      <c r="P221" s="7">
        <f>P222</f>
        <v>460.6</v>
      </c>
      <c r="Q221" s="103">
        <v>12835.8</v>
      </c>
      <c r="R221" s="121">
        <f>R222</f>
        <v>6296.4</v>
      </c>
      <c r="S221" s="121">
        <f t="shared" ref="S221:T221" si="54">S222</f>
        <v>0</v>
      </c>
      <c r="T221" s="121">
        <f t="shared" si="54"/>
        <v>0</v>
      </c>
      <c r="U221" s="93"/>
      <c r="V221" s="93"/>
      <c r="W221" s="94"/>
      <c r="X221" s="94"/>
    </row>
    <row r="222" spans="1:30" s="86" customFormat="1" ht="36.75" customHeight="1">
      <c r="A222" s="11">
        <f t="shared" si="48"/>
        <v>199</v>
      </c>
      <c r="B222" s="96" t="s">
        <v>29</v>
      </c>
      <c r="C222" s="96" t="s">
        <v>243</v>
      </c>
      <c r="D222" s="96" t="s">
        <v>77</v>
      </c>
      <c r="E222" s="96" t="s">
        <v>57</v>
      </c>
      <c r="F222" s="96" t="s">
        <v>29</v>
      </c>
      <c r="G222" s="96" t="s">
        <v>30</v>
      </c>
      <c r="H222" s="96" t="s">
        <v>31</v>
      </c>
      <c r="I222" s="96" t="s">
        <v>246</v>
      </c>
      <c r="J222" s="97" t="s">
        <v>234</v>
      </c>
      <c r="K222" s="12">
        <v>100</v>
      </c>
      <c r="L222" s="12">
        <v>100</v>
      </c>
      <c r="M222" s="63">
        <v>100</v>
      </c>
      <c r="N222" s="63">
        <v>100</v>
      </c>
      <c r="O222" s="64"/>
      <c r="P222" s="7">
        <f>P223</f>
        <v>460.6</v>
      </c>
      <c r="Q222" s="98">
        <v>12835.8</v>
      </c>
      <c r="R222" s="121">
        <f>R224</f>
        <v>6296.4</v>
      </c>
      <c r="S222" s="121">
        <f t="shared" ref="S222:T222" si="55">S223+S224</f>
        <v>0</v>
      </c>
      <c r="T222" s="121">
        <f t="shared" si="55"/>
        <v>0</v>
      </c>
      <c r="U222" s="93"/>
      <c r="V222" s="93"/>
      <c r="W222" s="94"/>
      <c r="X222" s="94"/>
    </row>
    <row r="223" spans="1:30" s="86" customFormat="1" ht="74.25" customHeight="1">
      <c r="A223" s="11">
        <f t="shared" si="48"/>
        <v>200</v>
      </c>
      <c r="B223" s="96" t="s">
        <v>91</v>
      </c>
      <c r="C223" s="96" t="s">
        <v>243</v>
      </c>
      <c r="D223" s="96" t="s">
        <v>77</v>
      </c>
      <c r="E223" s="96" t="s">
        <v>57</v>
      </c>
      <c r="F223" s="96" t="s">
        <v>44</v>
      </c>
      <c r="G223" s="96" t="s">
        <v>57</v>
      </c>
      <c r="H223" s="96" t="s">
        <v>31</v>
      </c>
      <c r="I223" s="96" t="s">
        <v>246</v>
      </c>
      <c r="J223" s="97" t="s">
        <v>235</v>
      </c>
      <c r="K223" s="12">
        <v>100</v>
      </c>
      <c r="L223" s="12">
        <v>100</v>
      </c>
      <c r="M223" s="63">
        <v>100</v>
      </c>
      <c r="N223" s="63">
        <v>100</v>
      </c>
      <c r="O223" s="64" t="s">
        <v>2</v>
      </c>
      <c r="P223" s="7">
        <v>460.6</v>
      </c>
      <c r="Q223" s="99">
        <v>539.4</v>
      </c>
      <c r="R223" s="121">
        <v>0</v>
      </c>
      <c r="S223" s="121">
        <v>0</v>
      </c>
      <c r="T223" s="121">
        <v>0</v>
      </c>
      <c r="U223" s="93"/>
      <c r="V223" s="93"/>
      <c r="W223" s="94"/>
      <c r="X223" s="94"/>
    </row>
    <row r="224" spans="1:30" s="86" customFormat="1" ht="48" customHeight="1">
      <c r="A224" s="11">
        <f t="shared" si="48"/>
        <v>201</v>
      </c>
      <c r="B224" s="96" t="s">
        <v>244</v>
      </c>
      <c r="C224" s="96" t="s">
        <v>243</v>
      </c>
      <c r="D224" s="96" t="s">
        <v>77</v>
      </c>
      <c r="E224" s="96" t="s">
        <v>57</v>
      </c>
      <c r="F224" s="96" t="s">
        <v>46</v>
      </c>
      <c r="G224" s="96" t="s">
        <v>57</v>
      </c>
      <c r="H224" s="96" t="s">
        <v>31</v>
      </c>
      <c r="I224" s="96" t="s">
        <v>246</v>
      </c>
      <c r="J224" s="97" t="s">
        <v>234</v>
      </c>
      <c r="K224" s="12">
        <v>100</v>
      </c>
      <c r="L224" s="12">
        <v>100</v>
      </c>
      <c r="M224" s="63">
        <v>100</v>
      </c>
      <c r="N224" s="63">
        <v>100</v>
      </c>
      <c r="O224" s="64" t="s">
        <v>3</v>
      </c>
      <c r="P224" s="7">
        <v>0</v>
      </c>
      <c r="Q224" s="99">
        <v>12296.4</v>
      </c>
      <c r="R224" s="121">
        <v>6296.4</v>
      </c>
      <c r="S224" s="121">
        <v>0</v>
      </c>
      <c r="T224" s="121">
        <v>0</v>
      </c>
      <c r="U224" s="93"/>
      <c r="V224" s="93"/>
      <c r="W224" s="94"/>
      <c r="X224" s="94"/>
    </row>
    <row r="225" spans="1:31" s="86" customFormat="1" ht="104.25" customHeight="1">
      <c r="A225" s="11">
        <f t="shared" si="48"/>
        <v>202</v>
      </c>
      <c r="B225" s="96" t="s">
        <v>29</v>
      </c>
      <c r="C225" s="96" t="s">
        <v>243</v>
      </c>
      <c r="D225" s="96" t="s">
        <v>328</v>
      </c>
      <c r="E225" s="96" t="s">
        <v>30</v>
      </c>
      <c r="F225" s="96" t="s">
        <v>29</v>
      </c>
      <c r="G225" s="96" t="s">
        <v>30</v>
      </c>
      <c r="H225" s="96" t="s">
        <v>31</v>
      </c>
      <c r="I225" s="96" t="s">
        <v>29</v>
      </c>
      <c r="J225" s="97" t="s">
        <v>236</v>
      </c>
      <c r="K225" s="12"/>
      <c r="L225" s="12"/>
      <c r="M225" s="63"/>
      <c r="N225" s="63"/>
      <c r="O225" s="64"/>
      <c r="P225" s="7">
        <f>P226</f>
        <v>38.300000000000004</v>
      </c>
      <c r="Q225" s="98">
        <v>38.299999999999997</v>
      </c>
      <c r="R225" s="121">
        <v>0.5</v>
      </c>
      <c r="S225" s="121">
        <v>0</v>
      </c>
      <c r="T225" s="121">
        <v>0</v>
      </c>
      <c r="U225" s="93"/>
      <c r="V225" s="93"/>
      <c r="W225" s="94"/>
      <c r="X225" s="94"/>
    </row>
    <row r="226" spans="1:31" s="86" customFormat="1" ht="122.25" customHeight="1">
      <c r="A226" s="11">
        <f t="shared" si="48"/>
        <v>203</v>
      </c>
      <c r="B226" s="96" t="s">
        <v>29</v>
      </c>
      <c r="C226" s="96" t="s">
        <v>243</v>
      </c>
      <c r="D226" s="96" t="s">
        <v>328</v>
      </c>
      <c r="E226" s="96" t="s">
        <v>30</v>
      </c>
      <c r="F226" s="96" t="s">
        <v>29</v>
      </c>
      <c r="G226" s="96" t="s">
        <v>30</v>
      </c>
      <c r="H226" s="96" t="s">
        <v>31</v>
      </c>
      <c r="I226" s="96" t="s">
        <v>246</v>
      </c>
      <c r="J226" s="100" t="s">
        <v>355</v>
      </c>
      <c r="K226" s="12"/>
      <c r="L226" s="12"/>
      <c r="M226" s="63"/>
      <c r="N226" s="63"/>
      <c r="O226" s="64"/>
      <c r="P226" s="7">
        <f>P227</f>
        <v>38.300000000000004</v>
      </c>
      <c r="Q226" s="98">
        <v>38.299999999999997</v>
      </c>
      <c r="R226" s="121">
        <v>0.5</v>
      </c>
      <c r="S226" s="121">
        <v>0</v>
      </c>
      <c r="T226" s="121">
        <v>0</v>
      </c>
      <c r="U226" s="93"/>
      <c r="V226" s="93"/>
      <c r="W226" s="94"/>
      <c r="X226" s="94"/>
    </row>
    <row r="227" spans="1:31" s="86" customFormat="1" ht="121.5" customHeight="1">
      <c r="A227" s="11">
        <f t="shared" si="48"/>
        <v>204</v>
      </c>
      <c r="B227" s="96" t="s">
        <v>29</v>
      </c>
      <c r="C227" s="96" t="s">
        <v>243</v>
      </c>
      <c r="D227" s="96" t="s">
        <v>328</v>
      </c>
      <c r="E227" s="96" t="s">
        <v>30</v>
      </c>
      <c r="F227" s="96" t="s">
        <v>29</v>
      </c>
      <c r="G227" s="96" t="s">
        <v>57</v>
      </c>
      <c r="H227" s="96" t="s">
        <v>31</v>
      </c>
      <c r="I227" s="96" t="s">
        <v>246</v>
      </c>
      <c r="J227" s="100" t="s">
        <v>356</v>
      </c>
      <c r="K227" s="12"/>
      <c r="L227" s="12"/>
      <c r="M227" s="63"/>
      <c r="N227" s="63"/>
      <c r="O227" s="64"/>
      <c r="P227" s="7">
        <f>P228+P233</f>
        <v>38.300000000000004</v>
      </c>
      <c r="Q227" s="98">
        <v>38.299999999999997</v>
      </c>
      <c r="R227" s="121">
        <f>R228</f>
        <v>0.5</v>
      </c>
      <c r="S227" s="121">
        <v>0</v>
      </c>
      <c r="T227" s="121">
        <v>0</v>
      </c>
      <c r="U227" s="93"/>
      <c r="V227" s="93"/>
      <c r="W227" s="94"/>
      <c r="X227" s="94"/>
    </row>
    <row r="228" spans="1:31" s="86" customFormat="1" ht="43.5" customHeight="1">
      <c r="A228" s="11">
        <f t="shared" si="48"/>
        <v>205</v>
      </c>
      <c r="B228" s="96" t="s">
        <v>29</v>
      </c>
      <c r="C228" s="96" t="s">
        <v>243</v>
      </c>
      <c r="D228" s="96" t="s">
        <v>328</v>
      </c>
      <c r="E228" s="96" t="s">
        <v>57</v>
      </c>
      <c r="F228" s="96" t="s">
        <v>29</v>
      </c>
      <c r="G228" s="96" t="s">
        <v>57</v>
      </c>
      <c r="H228" s="96" t="s">
        <v>31</v>
      </c>
      <c r="I228" s="96" t="s">
        <v>246</v>
      </c>
      <c r="J228" s="97" t="s">
        <v>237</v>
      </c>
      <c r="K228" s="12"/>
      <c r="L228" s="12"/>
      <c r="M228" s="63"/>
      <c r="N228" s="63"/>
      <c r="O228" s="64"/>
      <c r="P228" s="7">
        <f>P229+P232</f>
        <v>35.700000000000003</v>
      </c>
      <c r="Q228" s="98">
        <v>35.700000000000003</v>
      </c>
      <c r="R228" s="121">
        <f>R229+R232+R233</f>
        <v>0.5</v>
      </c>
      <c r="S228" s="121">
        <v>0</v>
      </c>
      <c r="T228" s="121">
        <v>0</v>
      </c>
      <c r="U228" s="93"/>
      <c r="V228" s="93"/>
      <c r="W228" s="94"/>
      <c r="X228" s="94"/>
    </row>
    <row r="229" spans="1:31" s="86" customFormat="1" ht="57" customHeight="1">
      <c r="A229" s="11">
        <f t="shared" si="48"/>
        <v>206</v>
      </c>
      <c r="B229" s="96" t="s">
        <v>29</v>
      </c>
      <c r="C229" s="96" t="s">
        <v>243</v>
      </c>
      <c r="D229" s="96" t="s">
        <v>328</v>
      </c>
      <c r="E229" s="96" t="s">
        <v>57</v>
      </c>
      <c r="F229" s="96" t="s">
        <v>38</v>
      </c>
      <c r="G229" s="96" t="s">
        <v>57</v>
      </c>
      <c r="H229" s="96" t="s">
        <v>31</v>
      </c>
      <c r="I229" s="96" t="s">
        <v>246</v>
      </c>
      <c r="J229" s="97" t="s">
        <v>167</v>
      </c>
      <c r="K229" s="12"/>
      <c r="L229" s="12"/>
      <c r="M229" s="63"/>
      <c r="N229" s="63"/>
      <c r="O229" s="64"/>
      <c r="P229" s="7">
        <f>P230</f>
        <v>7.6</v>
      </c>
      <c r="Q229" s="98">
        <v>7.6</v>
      </c>
      <c r="R229" s="121">
        <f>R230</f>
        <v>0.2</v>
      </c>
      <c r="S229" s="121">
        <v>0</v>
      </c>
      <c r="T229" s="121">
        <v>0</v>
      </c>
      <c r="U229" s="93"/>
      <c r="V229" s="93"/>
      <c r="W229" s="94"/>
      <c r="X229" s="94"/>
    </row>
    <row r="230" spans="1:31" s="86" customFormat="1" ht="59.25" customHeight="1">
      <c r="A230" s="11">
        <f t="shared" si="48"/>
        <v>207</v>
      </c>
      <c r="B230" s="96" t="s">
        <v>329</v>
      </c>
      <c r="C230" s="96" t="s">
        <v>243</v>
      </c>
      <c r="D230" s="96" t="s">
        <v>328</v>
      </c>
      <c r="E230" s="96" t="s">
        <v>57</v>
      </c>
      <c r="F230" s="96" t="s">
        <v>38</v>
      </c>
      <c r="G230" s="96" t="s">
        <v>57</v>
      </c>
      <c r="H230" s="96" t="s">
        <v>31</v>
      </c>
      <c r="I230" s="96" t="s">
        <v>246</v>
      </c>
      <c r="J230" s="97" t="s">
        <v>167</v>
      </c>
      <c r="K230" s="12">
        <v>100</v>
      </c>
      <c r="L230" s="12">
        <v>100</v>
      </c>
      <c r="M230" s="63">
        <v>100</v>
      </c>
      <c r="N230" s="63">
        <v>100</v>
      </c>
      <c r="O230" s="64" t="s">
        <v>331</v>
      </c>
      <c r="P230" s="7">
        <v>7.6</v>
      </c>
      <c r="Q230" s="99">
        <v>7.6</v>
      </c>
      <c r="R230" s="121">
        <v>0.2</v>
      </c>
      <c r="S230" s="121">
        <v>0</v>
      </c>
      <c r="T230" s="121">
        <v>0</v>
      </c>
      <c r="U230" s="93"/>
      <c r="V230" s="93"/>
      <c r="W230" s="94"/>
      <c r="X230" s="94"/>
    </row>
    <row r="231" spans="1:31" s="86" customFormat="1" ht="45" customHeight="1">
      <c r="A231" s="11">
        <f t="shared" si="48"/>
        <v>208</v>
      </c>
      <c r="B231" s="96" t="s">
        <v>29</v>
      </c>
      <c r="C231" s="96" t="s">
        <v>243</v>
      </c>
      <c r="D231" s="96" t="s">
        <v>328</v>
      </c>
      <c r="E231" s="96" t="s">
        <v>57</v>
      </c>
      <c r="F231" s="96" t="s">
        <v>44</v>
      </c>
      <c r="G231" s="96" t="s">
        <v>57</v>
      </c>
      <c r="H231" s="96" t="s">
        <v>31</v>
      </c>
      <c r="I231" s="96" t="s">
        <v>246</v>
      </c>
      <c r="J231" s="97" t="s">
        <v>238</v>
      </c>
      <c r="K231" s="12"/>
      <c r="L231" s="12"/>
      <c r="M231" s="63"/>
      <c r="N231" s="63"/>
      <c r="O231" s="64"/>
      <c r="P231" s="7">
        <f>P232</f>
        <v>28.1</v>
      </c>
      <c r="Q231" s="7">
        <f t="shared" ref="Q231:T231" si="56">Q232</f>
        <v>28.1</v>
      </c>
      <c r="R231" s="7">
        <f t="shared" si="56"/>
        <v>0.2</v>
      </c>
      <c r="S231" s="7">
        <f t="shared" si="56"/>
        <v>0</v>
      </c>
      <c r="T231" s="7">
        <f t="shared" si="56"/>
        <v>0</v>
      </c>
      <c r="U231" s="93"/>
      <c r="V231" s="93"/>
      <c r="W231" s="94"/>
      <c r="X231" s="94"/>
    </row>
    <row r="232" spans="1:31" s="86" customFormat="1" ht="52.5" customHeight="1">
      <c r="A232" s="11">
        <f t="shared" si="48"/>
        <v>209</v>
      </c>
      <c r="B232" s="96" t="s">
        <v>91</v>
      </c>
      <c r="C232" s="96" t="s">
        <v>243</v>
      </c>
      <c r="D232" s="96" t="s">
        <v>328</v>
      </c>
      <c r="E232" s="96" t="s">
        <v>57</v>
      </c>
      <c r="F232" s="96" t="s">
        <v>44</v>
      </c>
      <c r="G232" s="96" t="s">
        <v>57</v>
      </c>
      <c r="H232" s="96" t="s">
        <v>31</v>
      </c>
      <c r="I232" s="96" t="s">
        <v>246</v>
      </c>
      <c r="J232" s="97" t="s">
        <v>238</v>
      </c>
      <c r="K232" s="12">
        <v>100</v>
      </c>
      <c r="L232" s="12">
        <v>100</v>
      </c>
      <c r="M232" s="63">
        <v>100</v>
      </c>
      <c r="N232" s="63">
        <v>100</v>
      </c>
      <c r="O232" s="64" t="s">
        <v>2</v>
      </c>
      <c r="P232" s="7">
        <v>28.1</v>
      </c>
      <c r="Q232" s="99">
        <v>28.1</v>
      </c>
      <c r="R232" s="121">
        <v>0.2</v>
      </c>
      <c r="S232" s="121">
        <v>0</v>
      </c>
      <c r="T232" s="121">
        <v>0</v>
      </c>
      <c r="U232" s="93"/>
      <c r="V232" s="93"/>
      <c r="W232" s="94"/>
      <c r="X232" s="94"/>
    </row>
    <row r="233" spans="1:31" s="86" customFormat="1" ht="76.5" customHeight="1">
      <c r="A233" s="11">
        <f t="shared" si="48"/>
        <v>210</v>
      </c>
      <c r="B233" s="96" t="s">
        <v>244</v>
      </c>
      <c r="C233" s="96" t="s">
        <v>243</v>
      </c>
      <c r="D233" s="96" t="s">
        <v>328</v>
      </c>
      <c r="E233" s="96" t="s">
        <v>330</v>
      </c>
      <c r="F233" s="96" t="s">
        <v>38</v>
      </c>
      <c r="G233" s="96" t="s">
        <v>57</v>
      </c>
      <c r="H233" s="96" t="s">
        <v>31</v>
      </c>
      <c r="I233" s="96" t="s">
        <v>246</v>
      </c>
      <c r="J233" s="97" t="s">
        <v>239</v>
      </c>
      <c r="K233" s="12">
        <v>100</v>
      </c>
      <c r="L233" s="12">
        <v>100</v>
      </c>
      <c r="M233" s="63">
        <v>100</v>
      </c>
      <c r="N233" s="63">
        <v>100</v>
      </c>
      <c r="O233" s="64" t="s">
        <v>3</v>
      </c>
      <c r="P233" s="7">
        <v>2.6</v>
      </c>
      <c r="Q233" s="99">
        <v>2.6</v>
      </c>
      <c r="R233" s="121">
        <v>0.1</v>
      </c>
      <c r="S233" s="121">
        <v>0</v>
      </c>
      <c r="T233" s="121">
        <v>0</v>
      </c>
      <c r="U233" s="93"/>
      <c r="V233" s="93"/>
      <c r="W233" s="94"/>
      <c r="X233" s="94"/>
    </row>
    <row r="234" spans="1:31" s="86" customFormat="1" ht="75" customHeight="1">
      <c r="A234" s="11">
        <f t="shared" si="48"/>
        <v>211</v>
      </c>
      <c r="B234" s="96" t="s">
        <v>29</v>
      </c>
      <c r="C234" s="96" t="s">
        <v>243</v>
      </c>
      <c r="D234" s="96" t="s">
        <v>252</v>
      </c>
      <c r="E234" s="96" t="s">
        <v>30</v>
      </c>
      <c r="F234" s="96" t="s">
        <v>29</v>
      </c>
      <c r="G234" s="96" t="s">
        <v>30</v>
      </c>
      <c r="H234" s="96" t="s">
        <v>31</v>
      </c>
      <c r="I234" s="96" t="s">
        <v>29</v>
      </c>
      <c r="J234" s="97" t="s">
        <v>240</v>
      </c>
      <c r="K234" s="12"/>
      <c r="L234" s="12"/>
      <c r="M234" s="63"/>
      <c r="N234" s="63"/>
      <c r="O234" s="64"/>
      <c r="P234" s="6">
        <f>P235</f>
        <v>-1421.5</v>
      </c>
      <c r="Q234" s="98">
        <v>-1511.2</v>
      </c>
      <c r="R234" s="121">
        <v>-0.5</v>
      </c>
      <c r="S234" s="121">
        <v>0</v>
      </c>
      <c r="T234" s="121">
        <v>0</v>
      </c>
      <c r="U234" s="93"/>
      <c r="V234" s="93"/>
      <c r="W234" s="94"/>
      <c r="X234" s="94"/>
    </row>
    <row r="235" spans="1:31" s="86" customFormat="1" ht="61.5" customHeight="1">
      <c r="A235" s="11">
        <f t="shared" si="48"/>
        <v>212</v>
      </c>
      <c r="B235" s="96" t="s">
        <v>244</v>
      </c>
      <c r="C235" s="96" t="s">
        <v>243</v>
      </c>
      <c r="D235" s="96" t="s">
        <v>252</v>
      </c>
      <c r="E235" s="96" t="s">
        <v>30</v>
      </c>
      <c r="F235" s="96" t="s">
        <v>29</v>
      </c>
      <c r="G235" s="96" t="s">
        <v>57</v>
      </c>
      <c r="H235" s="96" t="s">
        <v>31</v>
      </c>
      <c r="I235" s="96" t="s">
        <v>246</v>
      </c>
      <c r="J235" s="97" t="s">
        <v>241</v>
      </c>
      <c r="K235" s="12">
        <v>100</v>
      </c>
      <c r="L235" s="12">
        <v>100</v>
      </c>
      <c r="M235" s="63">
        <v>100</v>
      </c>
      <c r="N235" s="63">
        <v>100</v>
      </c>
      <c r="O235" s="64" t="s">
        <v>3</v>
      </c>
      <c r="P235" s="6">
        <f>P247</f>
        <v>-1421.5</v>
      </c>
      <c r="Q235" s="98">
        <v>-1511.2</v>
      </c>
      <c r="R235" s="121">
        <v>-0.5</v>
      </c>
      <c r="S235" s="121">
        <v>0</v>
      </c>
      <c r="T235" s="121">
        <v>0</v>
      </c>
      <c r="U235" s="93"/>
      <c r="V235" s="93"/>
      <c r="W235" s="94"/>
      <c r="X235" s="94"/>
      <c r="AE235" s="86">
        <v>0</v>
      </c>
    </row>
    <row r="236" spans="1:31" s="68" customFormat="1" ht="60" hidden="1">
      <c r="A236" s="11">
        <f t="shared" si="48"/>
        <v>213</v>
      </c>
      <c r="B236" s="96" t="s">
        <v>244</v>
      </c>
      <c r="C236" s="96" t="s">
        <v>243</v>
      </c>
      <c r="D236" s="96" t="s">
        <v>252</v>
      </c>
      <c r="E236" s="96" t="s">
        <v>30</v>
      </c>
      <c r="F236" s="96" t="s">
        <v>29</v>
      </c>
      <c r="G236" s="96" t="s">
        <v>57</v>
      </c>
      <c r="H236" s="96" t="s">
        <v>31</v>
      </c>
      <c r="I236" s="96" t="s">
        <v>246</v>
      </c>
      <c r="J236" s="97" t="s">
        <v>241</v>
      </c>
      <c r="K236" s="80">
        <v>100</v>
      </c>
      <c r="L236" s="80">
        <v>100</v>
      </c>
      <c r="M236" s="63">
        <v>100</v>
      </c>
      <c r="N236" s="63">
        <v>100</v>
      </c>
      <c r="O236" s="64" t="s">
        <v>3</v>
      </c>
      <c r="P236" s="65"/>
      <c r="Q236" s="99">
        <v>-1511.2</v>
      </c>
      <c r="R236" s="121">
        <v>-0.5</v>
      </c>
      <c r="S236" s="121">
        <v>0</v>
      </c>
      <c r="T236" s="121">
        <v>0</v>
      </c>
      <c r="U236" s="66"/>
      <c r="V236" s="66"/>
      <c r="W236" s="67"/>
      <c r="X236" s="67"/>
    </row>
    <row r="237" spans="1:31" s="68" customFormat="1" ht="60" hidden="1">
      <c r="A237" s="11">
        <f t="shared" si="48"/>
        <v>214</v>
      </c>
      <c r="B237" s="96" t="s">
        <v>244</v>
      </c>
      <c r="C237" s="96" t="s">
        <v>243</v>
      </c>
      <c r="D237" s="96" t="s">
        <v>252</v>
      </c>
      <c r="E237" s="96" t="s">
        <v>30</v>
      </c>
      <c r="F237" s="96" t="s">
        <v>29</v>
      </c>
      <c r="G237" s="96" t="s">
        <v>57</v>
      </c>
      <c r="H237" s="96" t="s">
        <v>31</v>
      </c>
      <c r="I237" s="96" t="s">
        <v>246</v>
      </c>
      <c r="J237" s="97" t="s">
        <v>241</v>
      </c>
      <c r="K237" s="80">
        <v>100</v>
      </c>
      <c r="L237" s="80">
        <v>100</v>
      </c>
      <c r="M237" s="63">
        <v>100</v>
      </c>
      <c r="N237" s="63">
        <v>100</v>
      </c>
      <c r="O237" s="64" t="s">
        <v>3</v>
      </c>
      <c r="P237" s="65"/>
      <c r="Q237" s="65"/>
      <c r="R237" s="7"/>
      <c r="S237" s="7"/>
      <c r="T237" s="7"/>
      <c r="U237" s="66"/>
      <c r="V237" s="66"/>
      <c r="W237" s="67"/>
      <c r="X237" s="67"/>
    </row>
    <row r="238" spans="1:31" s="68" customFormat="1" ht="60" hidden="1">
      <c r="A238" s="11">
        <f t="shared" si="48"/>
        <v>215</v>
      </c>
      <c r="B238" s="96" t="s">
        <v>244</v>
      </c>
      <c r="C238" s="96" t="s">
        <v>243</v>
      </c>
      <c r="D238" s="96" t="s">
        <v>252</v>
      </c>
      <c r="E238" s="96" t="s">
        <v>30</v>
      </c>
      <c r="F238" s="96" t="s">
        <v>29</v>
      </c>
      <c r="G238" s="96" t="s">
        <v>57</v>
      </c>
      <c r="H238" s="96" t="s">
        <v>31</v>
      </c>
      <c r="I238" s="96" t="s">
        <v>246</v>
      </c>
      <c r="J238" s="97" t="s">
        <v>241</v>
      </c>
      <c r="K238" s="80">
        <v>100</v>
      </c>
      <c r="L238" s="80">
        <v>100</v>
      </c>
      <c r="M238" s="63">
        <v>100</v>
      </c>
      <c r="N238" s="63">
        <v>100</v>
      </c>
      <c r="O238" s="64" t="s">
        <v>3</v>
      </c>
      <c r="P238" s="69"/>
      <c r="Q238" s="65"/>
      <c r="R238" s="6"/>
      <c r="S238" s="6"/>
      <c r="T238" s="6"/>
      <c r="U238" s="66"/>
      <c r="V238" s="66"/>
      <c r="W238" s="67"/>
      <c r="X238" s="67"/>
    </row>
    <row r="239" spans="1:31" ht="60" hidden="1">
      <c r="A239" s="11">
        <f t="shared" si="48"/>
        <v>216</v>
      </c>
      <c r="B239" s="96" t="s">
        <v>244</v>
      </c>
      <c r="C239" s="96" t="s">
        <v>243</v>
      </c>
      <c r="D239" s="96" t="s">
        <v>252</v>
      </c>
      <c r="E239" s="96" t="s">
        <v>30</v>
      </c>
      <c r="F239" s="96" t="s">
        <v>29</v>
      </c>
      <c r="G239" s="96" t="s">
        <v>57</v>
      </c>
      <c r="H239" s="96" t="s">
        <v>31</v>
      </c>
      <c r="I239" s="96" t="s">
        <v>246</v>
      </c>
      <c r="J239" s="97" t="s">
        <v>241</v>
      </c>
      <c r="K239" s="80">
        <v>100</v>
      </c>
      <c r="L239" s="80">
        <v>100</v>
      </c>
      <c r="M239" s="63">
        <v>100</v>
      </c>
      <c r="N239" s="63">
        <v>100</v>
      </c>
      <c r="O239" s="64" t="s">
        <v>3</v>
      </c>
      <c r="P239" s="6"/>
      <c r="Q239" s="6"/>
      <c r="R239" s="6"/>
      <c r="S239" s="6"/>
      <c r="T239" s="6"/>
    </row>
    <row r="240" spans="1:31" ht="60" hidden="1">
      <c r="A240" s="11">
        <f t="shared" si="48"/>
        <v>217</v>
      </c>
      <c r="B240" s="96" t="s">
        <v>244</v>
      </c>
      <c r="C240" s="96" t="s">
        <v>243</v>
      </c>
      <c r="D240" s="96" t="s">
        <v>252</v>
      </c>
      <c r="E240" s="96" t="s">
        <v>30</v>
      </c>
      <c r="F240" s="96" t="s">
        <v>29</v>
      </c>
      <c r="G240" s="96" t="s">
        <v>57</v>
      </c>
      <c r="H240" s="96" t="s">
        <v>31</v>
      </c>
      <c r="I240" s="96" t="s">
        <v>246</v>
      </c>
      <c r="J240" s="97" t="s">
        <v>241</v>
      </c>
      <c r="K240" s="80">
        <v>100</v>
      </c>
      <c r="L240" s="80">
        <v>100</v>
      </c>
      <c r="M240" s="63">
        <v>100</v>
      </c>
      <c r="N240" s="63">
        <v>100</v>
      </c>
      <c r="O240" s="64" t="s">
        <v>3</v>
      </c>
      <c r="P240" s="6"/>
      <c r="Q240" s="6"/>
      <c r="R240" s="6"/>
      <c r="S240" s="6"/>
      <c r="T240" s="6"/>
    </row>
    <row r="241" spans="1:26" ht="60" hidden="1">
      <c r="A241" s="11">
        <f t="shared" si="48"/>
        <v>218</v>
      </c>
      <c r="B241" s="96" t="s">
        <v>244</v>
      </c>
      <c r="C241" s="96" t="s">
        <v>243</v>
      </c>
      <c r="D241" s="96" t="s">
        <v>252</v>
      </c>
      <c r="E241" s="96" t="s">
        <v>30</v>
      </c>
      <c r="F241" s="96" t="s">
        <v>29</v>
      </c>
      <c r="G241" s="96" t="s">
        <v>57</v>
      </c>
      <c r="H241" s="96" t="s">
        <v>31</v>
      </c>
      <c r="I241" s="96" t="s">
        <v>246</v>
      </c>
      <c r="J241" s="97" t="s">
        <v>241</v>
      </c>
      <c r="K241" s="80">
        <v>100</v>
      </c>
      <c r="L241" s="80">
        <v>100</v>
      </c>
      <c r="M241" s="63">
        <v>100</v>
      </c>
      <c r="N241" s="63">
        <v>100</v>
      </c>
      <c r="O241" s="64" t="s">
        <v>3</v>
      </c>
      <c r="P241" s="6"/>
      <c r="Q241" s="6"/>
      <c r="R241" s="6"/>
      <c r="S241" s="6"/>
      <c r="T241" s="6"/>
    </row>
    <row r="242" spans="1:26" ht="60" hidden="1">
      <c r="A242" s="11">
        <f t="shared" si="48"/>
        <v>219</v>
      </c>
      <c r="B242" s="96" t="s">
        <v>244</v>
      </c>
      <c r="C242" s="96" t="s">
        <v>243</v>
      </c>
      <c r="D242" s="96" t="s">
        <v>252</v>
      </c>
      <c r="E242" s="96" t="s">
        <v>30</v>
      </c>
      <c r="F242" s="96" t="s">
        <v>29</v>
      </c>
      <c r="G242" s="96" t="s">
        <v>57</v>
      </c>
      <c r="H242" s="96" t="s">
        <v>31</v>
      </c>
      <c r="I242" s="96" t="s">
        <v>246</v>
      </c>
      <c r="J242" s="97" t="s">
        <v>241</v>
      </c>
      <c r="K242" s="80">
        <v>100</v>
      </c>
      <c r="L242" s="80">
        <v>100</v>
      </c>
      <c r="M242" s="63">
        <v>100</v>
      </c>
      <c r="N242" s="63">
        <v>100</v>
      </c>
      <c r="O242" s="64" t="s">
        <v>3</v>
      </c>
      <c r="P242" s="6"/>
      <c r="Q242" s="6"/>
      <c r="R242" s="6"/>
      <c r="S242" s="6"/>
      <c r="T242" s="6"/>
    </row>
    <row r="243" spans="1:26" ht="60" hidden="1">
      <c r="A243" s="11">
        <f t="shared" si="48"/>
        <v>220</v>
      </c>
      <c r="B243" s="96" t="s">
        <v>244</v>
      </c>
      <c r="C243" s="96" t="s">
        <v>243</v>
      </c>
      <c r="D243" s="96" t="s">
        <v>252</v>
      </c>
      <c r="E243" s="96" t="s">
        <v>30</v>
      </c>
      <c r="F243" s="96" t="s">
        <v>29</v>
      </c>
      <c r="G243" s="96" t="s">
        <v>57</v>
      </c>
      <c r="H243" s="96" t="s">
        <v>31</v>
      </c>
      <c r="I243" s="96" t="s">
        <v>246</v>
      </c>
      <c r="J243" s="97" t="s">
        <v>241</v>
      </c>
      <c r="K243" s="80">
        <v>100</v>
      </c>
      <c r="L243" s="80">
        <v>100</v>
      </c>
      <c r="M243" s="63">
        <v>100</v>
      </c>
      <c r="N243" s="63">
        <v>100</v>
      </c>
      <c r="O243" s="64" t="s">
        <v>3</v>
      </c>
      <c r="P243" s="6"/>
      <c r="Q243" s="6"/>
      <c r="R243" s="6"/>
      <c r="S243" s="6"/>
      <c r="T243" s="6"/>
    </row>
    <row r="244" spans="1:26" ht="60" hidden="1">
      <c r="A244" s="11">
        <f t="shared" si="48"/>
        <v>221</v>
      </c>
      <c r="B244" s="96" t="s">
        <v>244</v>
      </c>
      <c r="C244" s="96" t="s">
        <v>243</v>
      </c>
      <c r="D244" s="96" t="s">
        <v>252</v>
      </c>
      <c r="E244" s="96" t="s">
        <v>30</v>
      </c>
      <c r="F244" s="96" t="s">
        <v>29</v>
      </c>
      <c r="G244" s="96" t="s">
        <v>57</v>
      </c>
      <c r="H244" s="96" t="s">
        <v>31</v>
      </c>
      <c r="I244" s="96" t="s">
        <v>246</v>
      </c>
      <c r="J244" s="97" t="s">
        <v>241</v>
      </c>
      <c r="K244" s="80">
        <v>100</v>
      </c>
      <c r="L244" s="80">
        <v>100</v>
      </c>
      <c r="M244" s="63">
        <v>100</v>
      </c>
      <c r="N244" s="63">
        <v>100</v>
      </c>
      <c r="O244" s="64" t="s">
        <v>3</v>
      </c>
      <c r="P244" s="6"/>
      <c r="Q244" s="6"/>
      <c r="R244" s="6"/>
      <c r="S244" s="6"/>
      <c r="T244" s="6"/>
    </row>
    <row r="245" spans="1:26" ht="60" hidden="1">
      <c r="A245" s="11">
        <f t="shared" si="48"/>
        <v>222</v>
      </c>
      <c r="B245" s="96" t="s">
        <v>244</v>
      </c>
      <c r="C245" s="96" t="s">
        <v>243</v>
      </c>
      <c r="D245" s="96" t="s">
        <v>252</v>
      </c>
      <c r="E245" s="96" t="s">
        <v>30</v>
      </c>
      <c r="F245" s="96" t="s">
        <v>29</v>
      </c>
      <c r="G245" s="96" t="s">
        <v>57</v>
      </c>
      <c r="H245" s="96" t="s">
        <v>31</v>
      </c>
      <c r="I245" s="96" t="s">
        <v>246</v>
      </c>
      <c r="J245" s="97" t="s">
        <v>241</v>
      </c>
      <c r="K245" s="80">
        <v>100</v>
      </c>
      <c r="L245" s="80">
        <v>100</v>
      </c>
      <c r="M245" s="63">
        <v>100</v>
      </c>
      <c r="N245" s="63">
        <v>100</v>
      </c>
      <c r="O245" s="64" t="s">
        <v>3</v>
      </c>
      <c r="P245" s="6"/>
      <c r="Q245" s="6"/>
      <c r="R245" s="6"/>
      <c r="S245" s="6"/>
      <c r="T245" s="6"/>
    </row>
    <row r="246" spans="1:26" ht="60" hidden="1">
      <c r="A246" s="11">
        <f t="shared" si="48"/>
        <v>223</v>
      </c>
      <c r="B246" s="96" t="s">
        <v>244</v>
      </c>
      <c r="C246" s="96" t="s">
        <v>243</v>
      </c>
      <c r="D246" s="96" t="s">
        <v>252</v>
      </c>
      <c r="E246" s="96" t="s">
        <v>30</v>
      </c>
      <c r="F246" s="96" t="s">
        <v>29</v>
      </c>
      <c r="G246" s="96" t="s">
        <v>57</v>
      </c>
      <c r="H246" s="96" t="s">
        <v>31</v>
      </c>
      <c r="I246" s="96" t="s">
        <v>246</v>
      </c>
      <c r="J246" s="97" t="s">
        <v>241</v>
      </c>
      <c r="K246" s="80">
        <v>100</v>
      </c>
      <c r="L246" s="80">
        <v>100</v>
      </c>
      <c r="M246" s="63">
        <v>100</v>
      </c>
      <c r="N246" s="63">
        <v>100</v>
      </c>
      <c r="O246" s="64" t="s">
        <v>3</v>
      </c>
      <c r="P246" s="6"/>
      <c r="Q246" s="6"/>
      <c r="R246" s="6"/>
      <c r="S246" s="6"/>
      <c r="T246" s="6"/>
    </row>
    <row r="247" spans="1:26" ht="75">
      <c r="A247" s="11">
        <f t="shared" si="48"/>
        <v>224</v>
      </c>
      <c r="B247" s="96" t="s">
        <v>244</v>
      </c>
      <c r="C247" s="96" t="s">
        <v>243</v>
      </c>
      <c r="D247" s="96" t="s">
        <v>252</v>
      </c>
      <c r="E247" s="96" t="s">
        <v>330</v>
      </c>
      <c r="F247" s="96" t="s">
        <v>38</v>
      </c>
      <c r="G247" s="96" t="s">
        <v>57</v>
      </c>
      <c r="H247" s="96" t="s">
        <v>31</v>
      </c>
      <c r="I247" s="96" t="s">
        <v>246</v>
      </c>
      <c r="J247" s="97" t="s">
        <v>242</v>
      </c>
      <c r="K247" s="102">
        <v>100</v>
      </c>
      <c r="L247" s="102">
        <v>100</v>
      </c>
      <c r="M247" s="102">
        <v>100</v>
      </c>
      <c r="N247" s="102">
        <v>100</v>
      </c>
      <c r="O247" s="64" t="s">
        <v>3</v>
      </c>
      <c r="P247" s="6">
        <v>-1421.5</v>
      </c>
      <c r="Q247" s="6">
        <v>-1511.2</v>
      </c>
      <c r="R247" s="6">
        <v>-0.5</v>
      </c>
      <c r="S247" s="6">
        <v>0</v>
      </c>
      <c r="T247" s="6">
        <v>0</v>
      </c>
    </row>
    <row r="248" spans="1:26" s="33" customFormat="1">
      <c r="A248" s="126" t="s">
        <v>151</v>
      </c>
      <c r="B248" s="127"/>
      <c r="C248" s="127"/>
      <c r="D248" s="127"/>
      <c r="E248" s="127"/>
      <c r="F248" s="127"/>
      <c r="G248" s="127"/>
      <c r="H248" s="127"/>
      <c r="I248" s="127"/>
      <c r="J248" s="127"/>
      <c r="K248" s="56"/>
      <c r="L248" s="56"/>
      <c r="M248" s="56"/>
      <c r="N248" s="56"/>
      <c r="O248" s="56"/>
      <c r="P248" s="8">
        <f>P7+P118</f>
        <v>813708.00000000023</v>
      </c>
      <c r="Q248" s="8">
        <f t="shared" ref="Q248:T248" si="57">Q7+Q118</f>
        <v>999407.00000000012</v>
      </c>
      <c r="R248" s="8">
        <f t="shared" si="57"/>
        <v>975751.60000000009</v>
      </c>
      <c r="S248" s="8">
        <f t="shared" si="57"/>
        <v>852543</v>
      </c>
      <c r="T248" s="8">
        <f t="shared" si="57"/>
        <v>854203.2</v>
      </c>
      <c r="U248" s="57"/>
      <c r="V248" s="58"/>
      <c r="W248" s="59"/>
      <c r="X248" s="59"/>
    </row>
    <row r="249" spans="1:26">
      <c r="A249" s="18"/>
      <c r="J249" s="9"/>
      <c r="K249" s="9"/>
      <c r="L249" s="9"/>
      <c r="M249" s="9"/>
      <c r="N249" s="9"/>
      <c r="O249" s="9"/>
      <c r="P249" s="9"/>
      <c r="Q249" s="16"/>
      <c r="R249" s="3"/>
      <c r="S249" s="3"/>
      <c r="T249" s="3"/>
      <c r="W249" s="13"/>
      <c r="X249" s="13"/>
      <c r="Y249" s="60"/>
      <c r="Z249" s="60"/>
    </row>
    <row r="250" spans="1:26">
      <c r="Q250" s="17"/>
      <c r="R250" s="17"/>
      <c r="S250" s="17"/>
      <c r="T250" s="17"/>
    </row>
    <row r="251" spans="1:26">
      <c r="R251" s="3"/>
      <c r="S251" s="3"/>
      <c r="T251" s="3"/>
    </row>
    <row r="252" spans="1:26">
      <c r="R252" s="3"/>
      <c r="S252" s="3"/>
      <c r="T252" s="3"/>
    </row>
    <row r="253" spans="1:26">
      <c r="R253" s="3"/>
      <c r="S253" s="3"/>
      <c r="T253" s="3"/>
    </row>
    <row r="254" spans="1:26">
      <c r="R254" s="3"/>
      <c r="S254" s="3"/>
      <c r="T254" s="3"/>
    </row>
    <row r="255" spans="1:26">
      <c r="R255" s="3"/>
      <c r="S255" s="3"/>
      <c r="T255" s="3"/>
    </row>
    <row r="256" spans="1:26">
      <c r="R256" s="3"/>
      <c r="S256" s="3"/>
      <c r="T256" s="3"/>
    </row>
    <row r="257" spans="18:20">
      <c r="R257" s="3"/>
      <c r="S257" s="3"/>
      <c r="T257" s="3"/>
    </row>
    <row r="258" spans="18:20">
      <c r="R258" s="3"/>
      <c r="S258" s="3"/>
      <c r="T258" s="3"/>
    </row>
    <row r="259" spans="18:20">
      <c r="R259" s="3"/>
      <c r="S259" s="3"/>
      <c r="T259" s="3"/>
    </row>
    <row r="260" spans="18:20">
      <c r="R260" s="3"/>
      <c r="S260" s="3"/>
      <c r="T260" s="3"/>
    </row>
    <row r="261" spans="18:20">
      <c r="R261" s="3"/>
      <c r="S261" s="3"/>
      <c r="T261" s="3"/>
    </row>
    <row r="262" spans="18:20">
      <c r="R262" s="3"/>
      <c r="S262" s="3"/>
      <c r="T262" s="3"/>
    </row>
    <row r="263" spans="18:20">
      <c r="R263" s="3"/>
      <c r="S263" s="3"/>
      <c r="T263" s="3"/>
    </row>
    <row r="264" spans="18:20">
      <c r="R264" s="3"/>
      <c r="S264" s="3"/>
      <c r="T264" s="3"/>
    </row>
    <row r="265" spans="18:20">
      <c r="R265" s="3"/>
      <c r="S265" s="3"/>
      <c r="T265" s="3"/>
    </row>
    <row r="266" spans="18:20">
      <c r="R266" s="3"/>
      <c r="S266" s="3"/>
      <c r="T266" s="3"/>
    </row>
    <row r="267" spans="18:20">
      <c r="R267" s="3"/>
      <c r="S267" s="3"/>
      <c r="T267" s="3"/>
    </row>
    <row r="268" spans="18:20">
      <c r="R268" s="3"/>
      <c r="S268" s="3"/>
      <c r="T268" s="3"/>
    </row>
    <row r="269" spans="18:20">
      <c r="R269" s="3"/>
      <c r="S269" s="3"/>
      <c r="T269" s="3"/>
    </row>
    <row r="270" spans="18:20">
      <c r="R270" s="3"/>
      <c r="S270" s="3"/>
      <c r="T270" s="3"/>
    </row>
    <row r="271" spans="18:20">
      <c r="R271" s="3"/>
      <c r="S271" s="3"/>
      <c r="T271" s="3"/>
    </row>
    <row r="272" spans="18:20">
      <c r="R272" s="3"/>
      <c r="S272" s="3"/>
      <c r="T272" s="3"/>
    </row>
    <row r="273" spans="10:20">
      <c r="R273" s="3"/>
      <c r="S273" s="3"/>
      <c r="T273" s="3"/>
    </row>
    <row r="274" spans="10:20">
      <c r="J274" s="9"/>
      <c r="K274" s="9"/>
      <c r="L274" s="9"/>
      <c r="M274" s="9"/>
      <c r="N274" s="9"/>
      <c r="O274" s="9"/>
      <c r="P274" s="9"/>
      <c r="Q274" s="9"/>
      <c r="R274" s="3"/>
      <c r="S274" s="3"/>
      <c r="T274" s="3"/>
    </row>
    <row r="275" spans="10:20">
      <c r="J275" s="9"/>
      <c r="K275" s="9"/>
      <c r="L275" s="9"/>
      <c r="M275" s="9"/>
      <c r="N275" s="9"/>
      <c r="O275" s="9"/>
      <c r="P275" s="9"/>
      <c r="Q275" s="9"/>
      <c r="R275" s="3"/>
      <c r="S275" s="3"/>
      <c r="T275" s="3"/>
    </row>
    <row r="276" spans="10:20">
      <c r="J276" s="9"/>
      <c r="K276" s="9"/>
      <c r="L276" s="9"/>
      <c r="M276" s="9"/>
      <c r="N276" s="9"/>
      <c r="O276" s="9"/>
      <c r="P276" s="9"/>
      <c r="Q276" s="9"/>
      <c r="R276" s="3"/>
      <c r="S276" s="3"/>
      <c r="T276" s="3"/>
    </row>
    <row r="277" spans="10:20">
      <c r="J277" s="9"/>
      <c r="K277" s="9"/>
      <c r="L277" s="9"/>
      <c r="M277" s="9"/>
      <c r="N277" s="9"/>
      <c r="O277" s="9"/>
      <c r="P277" s="9"/>
      <c r="Q277" s="9"/>
      <c r="R277" s="3"/>
      <c r="S277" s="3"/>
      <c r="T277" s="3"/>
    </row>
    <row r="278" spans="10:20">
      <c r="J278" s="9"/>
      <c r="K278" s="9"/>
      <c r="L278" s="9"/>
      <c r="M278" s="9"/>
      <c r="N278" s="9"/>
      <c r="O278" s="9"/>
      <c r="P278" s="9"/>
      <c r="Q278" s="9"/>
      <c r="R278" s="3"/>
      <c r="S278" s="3"/>
      <c r="T278" s="3"/>
    </row>
    <row r="279" spans="10:20">
      <c r="J279" s="9"/>
      <c r="K279" s="9"/>
      <c r="L279" s="9"/>
      <c r="M279" s="9"/>
      <c r="N279" s="9"/>
      <c r="O279" s="9"/>
      <c r="P279" s="9"/>
      <c r="Q279" s="9"/>
      <c r="R279" s="3"/>
      <c r="S279" s="3"/>
      <c r="T279" s="3"/>
    </row>
    <row r="280" spans="10:20">
      <c r="J280" s="9"/>
      <c r="K280" s="9"/>
      <c r="L280" s="9"/>
      <c r="M280" s="9"/>
      <c r="N280" s="9"/>
      <c r="O280" s="9"/>
      <c r="P280" s="9"/>
      <c r="Q280" s="9"/>
      <c r="R280" s="3"/>
      <c r="S280" s="3"/>
      <c r="T280" s="3"/>
    </row>
    <row r="281" spans="10:20">
      <c r="J281" s="9"/>
      <c r="K281" s="9"/>
      <c r="L281" s="9"/>
      <c r="M281" s="9"/>
      <c r="N281" s="9"/>
      <c r="O281" s="9"/>
      <c r="P281" s="9"/>
      <c r="Q281" s="9"/>
      <c r="R281" s="3"/>
      <c r="S281" s="3"/>
      <c r="T281" s="3"/>
    </row>
    <row r="282" spans="10:20">
      <c r="J282" s="9"/>
      <c r="K282" s="9"/>
      <c r="L282" s="9"/>
      <c r="M282" s="9"/>
      <c r="N282" s="9"/>
      <c r="O282" s="9"/>
      <c r="P282" s="9"/>
      <c r="Q282" s="9"/>
      <c r="R282" s="3"/>
      <c r="S282" s="3"/>
      <c r="T282" s="3"/>
    </row>
    <row r="283" spans="10:20">
      <c r="J283" s="9"/>
      <c r="K283" s="9"/>
      <c r="L283" s="9"/>
      <c r="M283" s="9"/>
      <c r="N283" s="9"/>
      <c r="O283" s="9"/>
      <c r="P283" s="9"/>
      <c r="Q283" s="9"/>
      <c r="R283" s="3"/>
      <c r="S283" s="3"/>
      <c r="T283" s="3"/>
    </row>
    <row r="284" spans="10:20">
      <c r="J284" s="9"/>
      <c r="K284" s="9"/>
      <c r="L284" s="9"/>
      <c r="M284" s="9"/>
      <c r="N284" s="9"/>
      <c r="O284" s="9"/>
      <c r="P284" s="9"/>
      <c r="Q284" s="9"/>
      <c r="R284" s="3"/>
      <c r="S284" s="3"/>
      <c r="T284" s="3"/>
    </row>
    <row r="285" spans="10:20">
      <c r="J285" s="9"/>
      <c r="K285" s="9"/>
      <c r="L285" s="9"/>
      <c r="M285" s="9"/>
      <c r="N285" s="9"/>
      <c r="O285" s="9"/>
      <c r="P285" s="9"/>
      <c r="Q285" s="9"/>
      <c r="R285" s="3"/>
      <c r="S285" s="3"/>
      <c r="T285" s="3"/>
    </row>
    <row r="286" spans="10:20">
      <c r="J286" s="9"/>
      <c r="K286" s="9"/>
      <c r="L286" s="9"/>
      <c r="M286" s="9"/>
      <c r="N286" s="9"/>
      <c r="O286" s="9"/>
      <c r="P286" s="9"/>
      <c r="Q286" s="9"/>
      <c r="R286" s="3"/>
      <c r="S286" s="3"/>
      <c r="T286" s="3"/>
    </row>
    <row r="287" spans="10:20">
      <c r="J287" s="9"/>
      <c r="K287" s="9"/>
      <c r="L287" s="9"/>
      <c r="M287" s="9"/>
      <c r="N287" s="9"/>
      <c r="O287" s="9"/>
      <c r="P287" s="9"/>
      <c r="Q287" s="9"/>
      <c r="R287" s="3"/>
      <c r="S287" s="3"/>
      <c r="T287" s="3"/>
    </row>
    <row r="288" spans="10:20">
      <c r="J288" s="9"/>
      <c r="K288" s="9"/>
      <c r="L288" s="9"/>
      <c r="M288" s="9"/>
      <c r="N288" s="9"/>
      <c r="O288" s="9"/>
      <c r="P288" s="9"/>
      <c r="Q288" s="9"/>
      <c r="R288" s="3"/>
      <c r="S288" s="3"/>
      <c r="T288" s="3"/>
    </row>
    <row r="289" spans="10:20">
      <c r="J289" s="9"/>
      <c r="K289" s="9"/>
      <c r="L289" s="9"/>
      <c r="M289" s="9"/>
      <c r="N289" s="9"/>
      <c r="O289" s="9"/>
      <c r="P289" s="9"/>
      <c r="Q289" s="9"/>
      <c r="R289" s="3"/>
      <c r="S289" s="3"/>
      <c r="T289" s="3"/>
    </row>
    <row r="290" spans="10:20">
      <c r="J290" s="9"/>
      <c r="K290" s="9"/>
      <c r="L290" s="9"/>
      <c r="M290" s="9"/>
      <c r="N290" s="9"/>
      <c r="O290" s="9"/>
      <c r="P290" s="9"/>
      <c r="Q290" s="9"/>
      <c r="R290" s="3"/>
      <c r="S290" s="3"/>
      <c r="T290" s="3"/>
    </row>
    <row r="291" spans="10:20">
      <c r="J291" s="9"/>
      <c r="K291" s="9"/>
      <c r="L291" s="9"/>
      <c r="M291" s="9"/>
      <c r="N291" s="9"/>
      <c r="O291" s="9"/>
      <c r="P291" s="9"/>
      <c r="Q291" s="9"/>
      <c r="R291" s="3"/>
      <c r="S291" s="3"/>
      <c r="T291" s="3"/>
    </row>
    <row r="292" spans="10:20">
      <c r="J292" s="9"/>
      <c r="K292" s="9"/>
      <c r="L292" s="9"/>
      <c r="M292" s="9"/>
      <c r="N292" s="9"/>
      <c r="O292" s="9"/>
      <c r="P292" s="9"/>
      <c r="Q292" s="9"/>
      <c r="R292" s="3"/>
      <c r="S292" s="3"/>
      <c r="T292" s="3"/>
    </row>
    <row r="293" spans="10:20">
      <c r="J293" s="9"/>
      <c r="K293" s="9"/>
      <c r="L293" s="9"/>
      <c r="M293" s="9"/>
      <c r="N293" s="9"/>
      <c r="O293" s="9"/>
      <c r="P293" s="9"/>
      <c r="Q293" s="9"/>
      <c r="R293" s="3"/>
      <c r="S293" s="3"/>
      <c r="T293" s="3"/>
    </row>
    <row r="294" spans="10:20">
      <c r="J294" s="9"/>
      <c r="K294" s="9"/>
      <c r="L294" s="9"/>
      <c r="M294" s="9"/>
      <c r="N294" s="9"/>
      <c r="O294" s="9"/>
      <c r="P294" s="9"/>
      <c r="Q294" s="9"/>
      <c r="R294" s="3"/>
      <c r="S294" s="3"/>
      <c r="T294" s="3"/>
    </row>
    <row r="295" spans="10:20">
      <c r="J295" s="9"/>
      <c r="K295" s="9"/>
      <c r="L295" s="9"/>
      <c r="M295" s="9"/>
      <c r="N295" s="9"/>
      <c r="O295" s="9"/>
      <c r="P295" s="9"/>
      <c r="Q295" s="9"/>
      <c r="R295" s="3"/>
      <c r="S295" s="3"/>
      <c r="T295" s="3"/>
    </row>
    <row r="296" spans="10:20">
      <c r="J296" s="9"/>
      <c r="K296" s="9"/>
      <c r="L296" s="9"/>
      <c r="M296" s="9"/>
      <c r="N296" s="9"/>
      <c r="O296" s="9"/>
      <c r="P296" s="9"/>
      <c r="Q296" s="9"/>
      <c r="R296" s="3"/>
      <c r="S296" s="3"/>
      <c r="T296" s="3"/>
    </row>
    <row r="297" spans="10:20">
      <c r="J297" s="9"/>
      <c r="K297" s="9"/>
      <c r="L297" s="9"/>
      <c r="M297" s="9"/>
      <c r="N297" s="9"/>
      <c r="O297" s="9"/>
      <c r="P297" s="9"/>
      <c r="Q297" s="9"/>
      <c r="R297" s="3"/>
      <c r="S297" s="3"/>
      <c r="T297" s="3"/>
    </row>
    <row r="298" spans="10:20">
      <c r="J298" s="9"/>
      <c r="K298" s="9"/>
      <c r="L298" s="9"/>
      <c r="M298" s="9"/>
      <c r="N298" s="9"/>
      <c r="O298" s="9"/>
      <c r="P298" s="9"/>
      <c r="Q298" s="9"/>
      <c r="R298" s="3"/>
      <c r="S298" s="3"/>
      <c r="T298" s="3"/>
    </row>
    <row r="299" spans="10:20">
      <c r="J299" s="9"/>
      <c r="K299" s="9"/>
      <c r="L299" s="9"/>
      <c r="M299" s="9"/>
      <c r="N299" s="9"/>
      <c r="O299" s="9"/>
      <c r="P299" s="9"/>
      <c r="Q299" s="9"/>
      <c r="R299" s="3"/>
      <c r="S299" s="3"/>
      <c r="T299" s="3"/>
    </row>
    <row r="300" spans="10:20">
      <c r="J300" s="9"/>
      <c r="K300" s="9"/>
      <c r="L300" s="9"/>
      <c r="M300" s="9"/>
      <c r="N300" s="9"/>
      <c r="O300" s="9"/>
      <c r="P300" s="9"/>
      <c r="Q300" s="9"/>
      <c r="R300" s="3"/>
      <c r="S300" s="3"/>
      <c r="T300" s="3"/>
    </row>
    <row r="301" spans="10:20">
      <c r="J301" s="9"/>
      <c r="K301" s="9"/>
      <c r="L301" s="9"/>
      <c r="M301" s="9"/>
      <c r="N301" s="9"/>
      <c r="O301" s="9"/>
      <c r="P301" s="9"/>
      <c r="Q301" s="9"/>
      <c r="R301" s="3"/>
      <c r="S301" s="3"/>
      <c r="T301" s="3"/>
    </row>
    <row r="302" spans="10:20">
      <c r="J302" s="9"/>
      <c r="K302" s="9"/>
      <c r="L302" s="9"/>
      <c r="M302" s="9"/>
      <c r="N302" s="9"/>
      <c r="O302" s="9"/>
      <c r="P302" s="9"/>
      <c r="Q302" s="9"/>
      <c r="R302" s="3"/>
      <c r="S302" s="3"/>
      <c r="T302" s="3"/>
    </row>
    <row r="303" spans="10:20">
      <c r="J303" s="9"/>
      <c r="K303" s="9"/>
      <c r="L303" s="9"/>
      <c r="M303" s="9"/>
      <c r="N303" s="9"/>
      <c r="O303" s="9"/>
      <c r="P303" s="9"/>
      <c r="Q303" s="9"/>
      <c r="R303" s="3"/>
      <c r="S303" s="3"/>
      <c r="T303" s="3"/>
    </row>
    <row r="304" spans="10:20">
      <c r="J304" s="9"/>
      <c r="K304" s="9"/>
      <c r="L304" s="9"/>
      <c r="M304" s="9"/>
      <c r="N304" s="9"/>
      <c r="O304" s="9"/>
      <c r="P304" s="9"/>
      <c r="Q304" s="9"/>
      <c r="R304" s="3"/>
      <c r="S304" s="3"/>
      <c r="T304" s="3"/>
    </row>
    <row r="305" spans="10:20">
      <c r="J305" s="9"/>
      <c r="K305" s="9"/>
      <c r="L305" s="9"/>
      <c r="M305" s="9"/>
      <c r="N305" s="9"/>
      <c r="O305" s="9"/>
      <c r="P305" s="9"/>
      <c r="Q305" s="9"/>
      <c r="R305" s="3"/>
      <c r="S305" s="3"/>
      <c r="T305" s="3"/>
    </row>
    <row r="306" spans="10:20">
      <c r="J306" s="9"/>
      <c r="K306" s="9"/>
      <c r="L306" s="9"/>
      <c r="M306" s="9"/>
      <c r="N306" s="9"/>
      <c r="O306" s="9"/>
      <c r="P306" s="9"/>
      <c r="Q306" s="9"/>
      <c r="R306" s="3"/>
      <c r="S306" s="3"/>
      <c r="T306" s="3"/>
    </row>
    <row r="307" spans="10:20">
      <c r="J307" s="9"/>
      <c r="K307" s="9"/>
      <c r="L307" s="9"/>
      <c r="M307" s="9"/>
      <c r="N307" s="9"/>
      <c r="O307" s="9"/>
      <c r="P307" s="9"/>
      <c r="Q307" s="9"/>
      <c r="R307" s="3"/>
      <c r="S307" s="3"/>
      <c r="T307" s="3"/>
    </row>
    <row r="308" spans="10:20">
      <c r="J308" s="9"/>
      <c r="K308" s="9"/>
      <c r="L308" s="9"/>
      <c r="M308" s="9"/>
      <c r="N308" s="9"/>
      <c r="O308" s="9"/>
      <c r="P308" s="9"/>
      <c r="Q308" s="9"/>
      <c r="R308" s="3"/>
      <c r="S308" s="3"/>
      <c r="T308" s="3"/>
    </row>
    <row r="309" spans="10:20">
      <c r="J309" s="9"/>
      <c r="K309" s="9"/>
      <c r="L309" s="9"/>
      <c r="M309" s="9"/>
      <c r="N309" s="9"/>
      <c r="O309" s="9"/>
      <c r="P309" s="9"/>
      <c r="Q309" s="9"/>
      <c r="R309" s="3"/>
      <c r="S309" s="3"/>
      <c r="T309" s="3"/>
    </row>
    <row r="310" spans="10:20">
      <c r="J310" s="9"/>
      <c r="K310" s="9"/>
      <c r="L310" s="9"/>
      <c r="M310" s="9"/>
      <c r="N310" s="9"/>
      <c r="O310" s="9"/>
      <c r="P310" s="9"/>
      <c r="Q310" s="9"/>
      <c r="R310" s="3"/>
      <c r="S310" s="3"/>
      <c r="T310" s="3"/>
    </row>
    <row r="311" spans="10:20">
      <c r="J311" s="9"/>
      <c r="K311" s="9"/>
      <c r="L311" s="9"/>
      <c r="M311" s="9"/>
      <c r="N311" s="9"/>
      <c r="O311" s="9"/>
      <c r="P311" s="9"/>
      <c r="Q311" s="9"/>
      <c r="R311" s="3"/>
      <c r="S311" s="3"/>
      <c r="T311" s="3"/>
    </row>
    <row r="312" spans="10:20">
      <c r="J312" s="9"/>
      <c r="K312" s="9"/>
      <c r="L312" s="9"/>
      <c r="M312" s="9"/>
      <c r="N312" s="9"/>
      <c r="O312" s="9"/>
      <c r="P312" s="9"/>
      <c r="Q312" s="9"/>
      <c r="R312" s="3"/>
      <c r="S312" s="3"/>
      <c r="T312" s="3"/>
    </row>
    <row r="313" spans="10:20">
      <c r="J313" s="9"/>
      <c r="K313" s="9"/>
      <c r="L313" s="9"/>
      <c r="M313" s="9"/>
      <c r="N313" s="9"/>
      <c r="O313" s="9"/>
      <c r="P313" s="9"/>
      <c r="Q313" s="9"/>
      <c r="R313" s="3"/>
      <c r="S313" s="3"/>
      <c r="T313" s="3"/>
    </row>
    <row r="314" spans="10:20">
      <c r="J314" s="9"/>
      <c r="K314" s="9"/>
      <c r="L314" s="9"/>
      <c r="M314" s="9"/>
      <c r="N314" s="9"/>
      <c r="O314" s="9"/>
      <c r="P314" s="9"/>
      <c r="Q314" s="9"/>
      <c r="R314" s="3"/>
      <c r="S314" s="3"/>
      <c r="T314" s="3"/>
    </row>
    <row r="315" spans="10:20">
      <c r="J315" s="9"/>
      <c r="K315" s="9"/>
      <c r="L315" s="9"/>
      <c r="M315" s="9"/>
      <c r="N315" s="9"/>
      <c r="O315" s="9"/>
      <c r="P315" s="9"/>
      <c r="Q315" s="9"/>
      <c r="R315" s="3"/>
      <c r="S315" s="3"/>
      <c r="T315" s="3"/>
    </row>
    <row r="316" spans="10:20">
      <c r="J316" s="9"/>
      <c r="K316" s="9"/>
      <c r="L316" s="9"/>
      <c r="M316" s="9"/>
      <c r="N316" s="9"/>
      <c r="O316" s="9"/>
      <c r="P316" s="9"/>
      <c r="Q316" s="9"/>
      <c r="R316" s="3"/>
      <c r="S316" s="3"/>
      <c r="T316" s="3"/>
    </row>
    <row r="317" spans="10:20">
      <c r="J317" s="9"/>
      <c r="K317" s="9"/>
      <c r="L317" s="9"/>
      <c r="M317" s="9"/>
      <c r="N317" s="9"/>
      <c r="O317" s="9"/>
      <c r="P317" s="9"/>
      <c r="Q317" s="9"/>
      <c r="R317" s="3"/>
      <c r="S317" s="3"/>
      <c r="T317" s="3"/>
    </row>
    <row r="318" spans="10:20">
      <c r="J318" s="9"/>
      <c r="K318" s="9"/>
      <c r="L318" s="9"/>
      <c r="M318" s="9"/>
      <c r="N318" s="9"/>
      <c r="O318" s="9"/>
      <c r="P318" s="9"/>
      <c r="Q318" s="9"/>
      <c r="R318" s="3"/>
      <c r="S318" s="3"/>
      <c r="T318" s="3"/>
    </row>
    <row r="319" spans="10:20">
      <c r="J319" s="9"/>
      <c r="K319" s="9"/>
      <c r="L319" s="9"/>
      <c r="M319" s="9"/>
      <c r="N319" s="9"/>
      <c r="O319" s="9"/>
      <c r="P319" s="9"/>
      <c r="Q319" s="9"/>
      <c r="R319" s="3"/>
      <c r="S319" s="3"/>
      <c r="T319" s="3"/>
    </row>
    <row r="320" spans="10:20">
      <c r="J320" s="9"/>
      <c r="K320" s="9"/>
      <c r="L320" s="9"/>
      <c r="M320" s="9"/>
      <c r="N320" s="9"/>
      <c r="O320" s="9"/>
      <c r="P320" s="9"/>
      <c r="Q320" s="9"/>
      <c r="R320" s="3"/>
      <c r="S320" s="3"/>
      <c r="T320" s="3"/>
    </row>
    <row r="321" spans="10:20">
      <c r="J321" s="9"/>
      <c r="K321" s="9"/>
      <c r="L321" s="9"/>
      <c r="M321" s="9"/>
      <c r="N321" s="9"/>
      <c r="O321" s="9"/>
      <c r="P321" s="9"/>
      <c r="Q321" s="9"/>
      <c r="R321" s="3"/>
      <c r="S321" s="3"/>
      <c r="T321" s="3"/>
    </row>
    <row r="322" spans="10:20">
      <c r="J322" s="9"/>
      <c r="K322" s="9"/>
      <c r="L322" s="9"/>
      <c r="M322" s="9"/>
      <c r="N322" s="9"/>
      <c r="O322" s="9"/>
      <c r="P322" s="9"/>
      <c r="Q322" s="9"/>
      <c r="R322" s="3"/>
      <c r="S322" s="3"/>
      <c r="T322" s="3"/>
    </row>
    <row r="323" spans="10:20">
      <c r="J323" s="9"/>
      <c r="K323" s="9"/>
      <c r="L323" s="9"/>
      <c r="M323" s="9"/>
      <c r="N323" s="9"/>
      <c r="O323" s="9"/>
      <c r="P323" s="9"/>
      <c r="Q323" s="9"/>
      <c r="R323" s="3"/>
      <c r="S323" s="3"/>
      <c r="T323" s="3"/>
    </row>
    <row r="324" spans="10:20">
      <c r="J324" s="9"/>
      <c r="K324" s="9"/>
      <c r="L324" s="9"/>
      <c r="M324" s="9"/>
      <c r="N324" s="9"/>
      <c r="O324" s="9"/>
      <c r="P324" s="9"/>
      <c r="Q324" s="9"/>
      <c r="R324" s="3"/>
      <c r="S324" s="3"/>
      <c r="T324" s="3"/>
    </row>
    <row r="325" spans="10:20">
      <c r="J325" s="9"/>
      <c r="K325" s="9"/>
      <c r="L325" s="9"/>
      <c r="M325" s="9"/>
      <c r="N325" s="9"/>
      <c r="O325" s="9"/>
      <c r="P325" s="9"/>
      <c r="Q325" s="9"/>
      <c r="R325" s="3"/>
      <c r="S325" s="3"/>
      <c r="T325" s="3"/>
    </row>
    <row r="326" spans="10:20">
      <c r="J326" s="9"/>
      <c r="K326" s="9"/>
      <c r="L326" s="9"/>
      <c r="M326" s="9"/>
      <c r="N326" s="9"/>
      <c r="O326" s="9"/>
      <c r="P326" s="9"/>
      <c r="Q326" s="9"/>
      <c r="R326" s="3"/>
      <c r="S326" s="3"/>
      <c r="T326" s="3"/>
    </row>
    <row r="327" spans="10:20">
      <c r="J327" s="9"/>
      <c r="K327" s="9"/>
      <c r="L327" s="9"/>
      <c r="M327" s="9"/>
      <c r="N327" s="9"/>
      <c r="O327" s="9"/>
      <c r="P327" s="9"/>
      <c r="Q327" s="9"/>
      <c r="R327" s="3"/>
      <c r="S327" s="3"/>
      <c r="T327" s="3"/>
    </row>
    <row r="328" spans="10:20">
      <c r="J328" s="9"/>
      <c r="K328" s="9"/>
      <c r="L328" s="9"/>
      <c r="M328" s="9"/>
      <c r="N328" s="9"/>
      <c r="O328" s="9"/>
      <c r="P328" s="9"/>
      <c r="Q328" s="9"/>
      <c r="R328" s="3"/>
      <c r="S328" s="3"/>
      <c r="T328" s="3"/>
    </row>
    <row r="329" spans="10:20">
      <c r="J329" s="9"/>
      <c r="K329" s="9"/>
      <c r="L329" s="9"/>
      <c r="M329" s="9"/>
      <c r="N329" s="9"/>
      <c r="O329" s="9"/>
      <c r="P329" s="9"/>
      <c r="Q329" s="9"/>
      <c r="R329" s="3"/>
      <c r="S329" s="3"/>
      <c r="T329" s="3"/>
    </row>
    <row r="330" spans="10:20">
      <c r="J330" s="9"/>
      <c r="K330" s="9"/>
      <c r="L330" s="9"/>
      <c r="M330" s="9"/>
      <c r="N330" s="9"/>
      <c r="O330" s="9"/>
      <c r="P330" s="9"/>
      <c r="Q330" s="9"/>
      <c r="R330" s="3"/>
      <c r="S330" s="3"/>
      <c r="T330" s="3"/>
    </row>
    <row r="331" spans="10:20">
      <c r="J331" s="9"/>
      <c r="K331" s="9"/>
      <c r="L331" s="9"/>
      <c r="M331" s="9"/>
      <c r="N331" s="9"/>
      <c r="O331" s="9"/>
      <c r="P331" s="9"/>
      <c r="Q331" s="9"/>
      <c r="R331" s="3"/>
      <c r="S331" s="3"/>
      <c r="T331" s="3"/>
    </row>
    <row r="332" spans="10:20">
      <c r="J332" s="9"/>
      <c r="K332" s="9"/>
      <c r="L332" s="9"/>
      <c r="M332" s="9"/>
      <c r="N332" s="9"/>
      <c r="O332" s="9"/>
      <c r="P332" s="9"/>
      <c r="Q332" s="9"/>
      <c r="R332" s="3"/>
      <c r="S332" s="3"/>
      <c r="T332" s="3"/>
    </row>
    <row r="333" spans="10:20">
      <c r="J333" s="9"/>
      <c r="K333" s="9"/>
      <c r="L333" s="9"/>
      <c r="M333" s="9"/>
      <c r="N333" s="9"/>
      <c r="O333" s="9"/>
      <c r="P333" s="9"/>
      <c r="Q333" s="9"/>
      <c r="R333" s="3"/>
      <c r="S333" s="3"/>
      <c r="T333" s="3"/>
    </row>
    <row r="334" spans="10:20">
      <c r="J334" s="9"/>
      <c r="K334" s="9"/>
      <c r="L334" s="9"/>
      <c r="M334" s="9"/>
      <c r="N334" s="9"/>
      <c r="O334" s="9"/>
      <c r="P334" s="9"/>
      <c r="Q334" s="9"/>
      <c r="R334" s="3"/>
      <c r="S334" s="3"/>
      <c r="T334" s="3"/>
    </row>
    <row r="335" spans="10:20">
      <c r="J335" s="9"/>
      <c r="K335" s="9"/>
      <c r="L335" s="9"/>
      <c r="M335" s="9"/>
      <c r="N335" s="9"/>
      <c r="O335" s="9"/>
      <c r="P335" s="9"/>
      <c r="Q335" s="9"/>
      <c r="R335" s="3"/>
      <c r="S335" s="3"/>
      <c r="T335" s="3"/>
    </row>
    <row r="336" spans="10:20">
      <c r="J336" s="9"/>
      <c r="K336" s="9"/>
      <c r="L336" s="9"/>
      <c r="M336" s="9"/>
      <c r="N336" s="9"/>
      <c r="O336" s="9"/>
      <c r="P336" s="9"/>
      <c r="Q336" s="9"/>
      <c r="R336" s="3"/>
      <c r="S336" s="3"/>
      <c r="T336" s="3"/>
    </row>
    <row r="337" spans="10:20">
      <c r="J337" s="9"/>
      <c r="K337" s="9"/>
      <c r="L337" s="9"/>
      <c r="M337" s="9"/>
      <c r="N337" s="9"/>
      <c r="O337" s="9"/>
      <c r="P337" s="9"/>
      <c r="Q337" s="9"/>
      <c r="R337" s="3"/>
      <c r="S337" s="3"/>
      <c r="T337" s="3"/>
    </row>
    <row r="338" spans="10:20">
      <c r="J338" s="9"/>
      <c r="K338" s="9"/>
      <c r="L338" s="9"/>
      <c r="M338" s="9"/>
      <c r="N338" s="9"/>
      <c r="O338" s="9"/>
      <c r="P338" s="9"/>
      <c r="Q338" s="9"/>
      <c r="R338" s="3"/>
      <c r="S338" s="3"/>
      <c r="T338" s="3"/>
    </row>
    <row r="339" spans="10:20">
      <c r="J339" s="9"/>
      <c r="K339" s="9"/>
      <c r="L339" s="9"/>
      <c r="M339" s="9"/>
      <c r="N339" s="9"/>
      <c r="O339" s="9"/>
      <c r="P339" s="9"/>
      <c r="Q339" s="9"/>
      <c r="R339" s="3"/>
      <c r="S339" s="3"/>
      <c r="T339" s="3"/>
    </row>
    <row r="340" spans="10:20">
      <c r="J340" s="9"/>
      <c r="K340" s="9"/>
      <c r="L340" s="9"/>
      <c r="M340" s="9"/>
      <c r="N340" s="9"/>
      <c r="O340" s="9"/>
      <c r="P340" s="9"/>
      <c r="Q340" s="9"/>
      <c r="R340" s="3"/>
      <c r="S340" s="3"/>
      <c r="T340" s="3"/>
    </row>
    <row r="341" spans="10:20">
      <c r="J341" s="9"/>
      <c r="K341" s="9"/>
      <c r="L341" s="9"/>
      <c r="M341" s="9"/>
      <c r="N341" s="9"/>
      <c r="O341" s="9"/>
      <c r="P341" s="9"/>
      <c r="Q341" s="9"/>
      <c r="R341" s="3"/>
      <c r="S341" s="3"/>
      <c r="T341" s="3"/>
    </row>
    <row r="342" spans="10:20">
      <c r="J342" s="9"/>
      <c r="K342" s="9"/>
      <c r="L342" s="9"/>
      <c r="M342" s="9"/>
      <c r="N342" s="9"/>
      <c r="O342" s="9"/>
      <c r="P342" s="9"/>
      <c r="Q342" s="9"/>
      <c r="R342" s="3"/>
      <c r="S342" s="3"/>
      <c r="T342" s="3"/>
    </row>
    <row r="343" spans="10:20">
      <c r="J343" s="9"/>
      <c r="K343" s="9"/>
      <c r="L343" s="9"/>
      <c r="M343" s="9"/>
      <c r="N343" s="9"/>
      <c r="O343" s="9"/>
      <c r="P343" s="9"/>
      <c r="Q343" s="9"/>
      <c r="R343" s="3"/>
      <c r="S343" s="3"/>
      <c r="T343" s="3"/>
    </row>
    <row r="344" spans="10:20">
      <c r="J344" s="9"/>
      <c r="K344" s="9"/>
      <c r="L344" s="9"/>
      <c r="M344" s="9"/>
      <c r="N344" s="9"/>
      <c r="O344" s="9"/>
      <c r="P344" s="9"/>
      <c r="Q344" s="9"/>
      <c r="R344" s="3"/>
      <c r="S344" s="3"/>
      <c r="T344" s="3"/>
    </row>
    <row r="345" spans="10:20">
      <c r="J345" s="9"/>
      <c r="K345" s="9"/>
      <c r="L345" s="9"/>
      <c r="M345" s="9"/>
      <c r="N345" s="9"/>
      <c r="O345" s="9"/>
      <c r="P345" s="9"/>
      <c r="Q345" s="9"/>
      <c r="R345" s="3"/>
      <c r="S345" s="3"/>
      <c r="T345" s="3"/>
    </row>
    <row r="346" spans="10:20">
      <c r="J346" s="9"/>
      <c r="K346" s="9"/>
      <c r="L346" s="9"/>
      <c r="M346" s="9"/>
      <c r="N346" s="9"/>
      <c r="O346" s="9"/>
      <c r="P346" s="9"/>
      <c r="Q346" s="9"/>
      <c r="R346" s="3"/>
      <c r="S346" s="3"/>
      <c r="T346" s="3"/>
    </row>
    <row r="347" spans="10:20">
      <c r="J347" s="9"/>
      <c r="K347" s="9"/>
      <c r="L347" s="9"/>
      <c r="M347" s="9"/>
      <c r="N347" s="9"/>
      <c r="O347" s="9"/>
      <c r="P347" s="9"/>
      <c r="Q347" s="9"/>
      <c r="R347" s="3"/>
      <c r="S347" s="3"/>
      <c r="T347" s="3"/>
    </row>
    <row r="348" spans="10:20">
      <c r="J348" s="9"/>
      <c r="K348" s="9"/>
      <c r="L348" s="9"/>
      <c r="M348" s="9"/>
      <c r="N348" s="9"/>
      <c r="O348" s="9"/>
      <c r="P348" s="9"/>
      <c r="Q348" s="9"/>
      <c r="R348" s="3"/>
      <c r="S348" s="3"/>
      <c r="T348" s="3"/>
    </row>
    <row r="349" spans="10:20">
      <c r="J349" s="9"/>
      <c r="K349" s="9"/>
      <c r="L349" s="9"/>
      <c r="M349" s="9"/>
      <c r="N349" s="9"/>
      <c r="O349" s="9"/>
      <c r="P349" s="9"/>
      <c r="Q349" s="9"/>
      <c r="R349" s="3"/>
      <c r="S349" s="3"/>
      <c r="T349" s="3"/>
    </row>
    <row r="350" spans="10:20">
      <c r="J350" s="9"/>
      <c r="K350" s="9"/>
      <c r="L350" s="9"/>
      <c r="M350" s="9"/>
      <c r="N350" s="9"/>
      <c r="O350" s="9"/>
      <c r="P350" s="9"/>
      <c r="Q350" s="9"/>
      <c r="R350" s="3"/>
      <c r="S350" s="3"/>
      <c r="T350" s="3"/>
    </row>
    <row r="351" spans="10:20">
      <c r="J351" s="9"/>
      <c r="K351" s="9"/>
      <c r="L351" s="9"/>
      <c r="M351" s="9"/>
      <c r="N351" s="9"/>
      <c r="O351" s="9"/>
      <c r="P351" s="9"/>
      <c r="Q351" s="9"/>
      <c r="R351" s="3"/>
      <c r="S351" s="3"/>
      <c r="T351" s="3"/>
    </row>
    <row r="352" spans="10:20">
      <c r="J352" s="9"/>
      <c r="K352" s="9"/>
      <c r="L352" s="9"/>
      <c r="M352" s="9"/>
      <c r="N352" s="9"/>
      <c r="O352" s="9"/>
      <c r="P352" s="9"/>
      <c r="Q352" s="9"/>
      <c r="R352" s="3"/>
      <c r="S352" s="3"/>
      <c r="T352" s="3"/>
    </row>
    <row r="353" spans="10:20">
      <c r="J353" s="9"/>
      <c r="K353" s="9"/>
      <c r="L353" s="9"/>
      <c r="M353" s="9"/>
      <c r="N353" s="9"/>
      <c r="O353" s="9"/>
      <c r="P353" s="9"/>
      <c r="Q353" s="9"/>
      <c r="R353" s="3"/>
      <c r="S353" s="3"/>
      <c r="T353" s="3"/>
    </row>
    <row r="354" spans="10:20">
      <c r="J354" s="9"/>
      <c r="K354" s="9"/>
      <c r="L354" s="9"/>
      <c r="M354" s="9"/>
      <c r="N354" s="9"/>
      <c r="O354" s="9"/>
      <c r="P354" s="9"/>
      <c r="Q354" s="9"/>
      <c r="R354" s="3"/>
      <c r="S354" s="3"/>
      <c r="T354" s="3"/>
    </row>
    <row r="355" spans="10:20">
      <c r="J355" s="9"/>
      <c r="K355" s="9"/>
      <c r="L355" s="9"/>
      <c r="M355" s="9"/>
      <c r="N355" s="9"/>
      <c r="O355" s="9"/>
      <c r="P355" s="9"/>
      <c r="Q355" s="9"/>
      <c r="R355" s="3"/>
      <c r="S355" s="3"/>
      <c r="T355" s="3"/>
    </row>
    <row r="356" spans="10:20">
      <c r="J356" s="9"/>
      <c r="K356" s="9"/>
      <c r="L356" s="9"/>
      <c r="M356" s="9"/>
      <c r="N356" s="9"/>
      <c r="O356" s="9"/>
      <c r="P356" s="9"/>
      <c r="Q356" s="9"/>
      <c r="R356" s="3"/>
      <c r="S356" s="3"/>
      <c r="T356" s="3"/>
    </row>
    <row r="357" spans="10:20">
      <c r="J357" s="9"/>
      <c r="K357" s="9"/>
      <c r="L357" s="9"/>
      <c r="M357" s="9"/>
      <c r="N357" s="9"/>
      <c r="O357" s="9"/>
      <c r="P357" s="9"/>
      <c r="Q357" s="9"/>
      <c r="R357" s="3"/>
      <c r="S357" s="3"/>
      <c r="T357" s="3"/>
    </row>
    <row r="358" spans="10:20">
      <c r="J358" s="9"/>
      <c r="K358" s="9"/>
      <c r="L358" s="9"/>
      <c r="M358" s="9"/>
      <c r="N358" s="9"/>
      <c r="O358" s="9"/>
      <c r="P358" s="9"/>
      <c r="Q358" s="9"/>
      <c r="R358" s="3"/>
      <c r="S358" s="3"/>
      <c r="T358" s="3"/>
    </row>
    <row r="359" spans="10:20">
      <c r="J359" s="9"/>
      <c r="K359" s="9"/>
      <c r="L359" s="9"/>
      <c r="M359" s="9"/>
      <c r="N359" s="9"/>
      <c r="O359" s="9"/>
      <c r="P359" s="9"/>
      <c r="Q359" s="9"/>
      <c r="R359" s="3"/>
      <c r="S359" s="3"/>
      <c r="T359" s="3"/>
    </row>
    <row r="360" spans="10:20">
      <c r="J360" s="9"/>
      <c r="K360" s="9"/>
      <c r="L360" s="9"/>
      <c r="M360" s="9"/>
      <c r="N360" s="9"/>
      <c r="O360" s="9"/>
      <c r="P360" s="9"/>
      <c r="Q360" s="9"/>
      <c r="R360" s="3"/>
      <c r="S360" s="3"/>
      <c r="T360" s="3"/>
    </row>
    <row r="361" spans="10:20">
      <c r="J361" s="9"/>
      <c r="K361" s="9"/>
      <c r="L361" s="9"/>
      <c r="M361" s="9"/>
      <c r="N361" s="9"/>
      <c r="O361" s="9"/>
      <c r="P361" s="9"/>
      <c r="Q361" s="9"/>
      <c r="R361" s="3"/>
      <c r="S361" s="3"/>
      <c r="T361" s="3"/>
    </row>
    <row r="362" spans="10:20">
      <c r="J362" s="9"/>
      <c r="K362" s="9"/>
      <c r="L362" s="9"/>
      <c r="M362" s="9"/>
      <c r="N362" s="9"/>
      <c r="O362" s="9"/>
      <c r="P362" s="9"/>
      <c r="Q362" s="9"/>
      <c r="R362" s="3"/>
      <c r="S362" s="3"/>
      <c r="T362" s="3"/>
    </row>
    <row r="363" spans="10:20">
      <c r="J363" s="9"/>
      <c r="K363" s="9"/>
      <c r="L363" s="9"/>
      <c r="M363" s="9"/>
      <c r="N363" s="9"/>
      <c r="O363" s="9"/>
      <c r="P363" s="9"/>
      <c r="Q363" s="9"/>
      <c r="R363" s="3"/>
      <c r="S363" s="3"/>
      <c r="T363" s="3"/>
    </row>
    <row r="364" spans="10:20">
      <c r="J364" s="9"/>
      <c r="K364" s="9"/>
      <c r="L364" s="9"/>
      <c r="M364" s="9"/>
      <c r="N364" s="9"/>
      <c r="O364" s="9"/>
      <c r="P364" s="9"/>
      <c r="Q364" s="9"/>
      <c r="R364" s="3"/>
      <c r="S364" s="3"/>
      <c r="T364" s="3"/>
    </row>
    <row r="365" spans="10:20">
      <c r="J365" s="9"/>
      <c r="K365" s="9"/>
      <c r="L365" s="9"/>
      <c r="M365" s="9"/>
      <c r="N365" s="9"/>
      <c r="O365" s="9"/>
      <c r="P365" s="9"/>
      <c r="Q365" s="9"/>
      <c r="R365" s="3"/>
      <c r="S365" s="3"/>
      <c r="T365" s="3"/>
    </row>
    <row r="366" spans="10:20">
      <c r="J366" s="9"/>
      <c r="K366" s="9"/>
      <c r="L366" s="9"/>
      <c r="M366" s="9"/>
      <c r="N366" s="9"/>
      <c r="O366" s="9"/>
      <c r="P366" s="9"/>
      <c r="Q366" s="9"/>
      <c r="R366" s="3"/>
      <c r="S366" s="3"/>
      <c r="T366" s="3"/>
    </row>
    <row r="367" spans="10:20">
      <c r="J367" s="9"/>
      <c r="K367" s="9"/>
      <c r="L367" s="9"/>
      <c r="M367" s="9"/>
      <c r="N367" s="9"/>
      <c r="O367" s="9"/>
      <c r="P367" s="9"/>
      <c r="Q367" s="9"/>
      <c r="R367" s="3"/>
      <c r="S367" s="3"/>
      <c r="T367" s="3"/>
    </row>
    <row r="368" spans="10:20">
      <c r="J368" s="9"/>
      <c r="K368" s="9"/>
      <c r="L368" s="9"/>
      <c r="M368" s="9"/>
      <c r="N368" s="9"/>
      <c r="O368" s="9"/>
      <c r="P368" s="9"/>
      <c r="Q368" s="9"/>
      <c r="R368" s="3"/>
      <c r="S368" s="3"/>
      <c r="T368" s="3"/>
    </row>
    <row r="369" spans="10:20">
      <c r="J369" s="9"/>
      <c r="K369" s="9"/>
      <c r="L369" s="9"/>
      <c r="M369" s="9"/>
      <c r="N369" s="9"/>
      <c r="O369" s="9"/>
      <c r="P369" s="9"/>
      <c r="Q369" s="9"/>
      <c r="R369" s="3"/>
      <c r="S369" s="3"/>
      <c r="T369" s="3"/>
    </row>
    <row r="370" spans="10:20">
      <c r="J370" s="9"/>
      <c r="K370" s="9"/>
      <c r="L370" s="9"/>
      <c r="M370" s="9"/>
      <c r="N370" s="9"/>
      <c r="O370" s="9"/>
      <c r="P370" s="9"/>
      <c r="Q370" s="9"/>
      <c r="R370" s="3"/>
      <c r="S370" s="3"/>
      <c r="T370" s="3"/>
    </row>
    <row r="371" spans="10:20">
      <c r="J371" s="9"/>
      <c r="K371" s="9"/>
      <c r="L371" s="9"/>
      <c r="M371" s="9"/>
      <c r="N371" s="9"/>
      <c r="O371" s="9"/>
      <c r="P371" s="9"/>
      <c r="Q371" s="9"/>
      <c r="R371" s="3"/>
      <c r="S371" s="3"/>
      <c r="T371" s="3"/>
    </row>
    <row r="372" spans="10:20">
      <c r="J372" s="9"/>
      <c r="K372" s="9"/>
      <c r="L372" s="9"/>
      <c r="M372" s="9"/>
      <c r="N372" s="9"/>
      <c r="O372" s="9"/>
      <c r="P372" s="9"/>
      <c r="Q372" s="9"/>
      <c r="R372" s="3"/>
      <c r="S372" s="3"/>
      <c r="T372" s="3"/>
    </row>
    <row r="373" spans="10:20">
      <c r="J373" s="9"/>
      <c r="K373" s="9"/>
      <c r="L373" s="9"/>
      <c r="M373" s="9"/>
      <c r="N373" s="9"/>
      <c r="O373" s="9"/>
      <c r="P373" s="9"/>
      <c r="Q373" s="9"/>
      <c r="R373" s="3"/>
      <c r="S373" s="3"/>
      <c r="T373" s="3"/>
    </row>
    <row r="374" spans="10:20">
      <c r="J374" s="9"/>
      <c r="K374" s="9"/>
      <c r="L374" s="9"/>
      <c r="M374" s="9"/>
      <c r="N374" s="9"/>
      <c r="O374" s="9"/>
      <c r="P374" s="9"/>
      <c r="Q374" s="9"/>
      <c r="R374" s="3"/>
      <c r="S374" s="3"/>
      <c r="T374" s="3"/>
    </row>
    <row r="375" spans="10:20">
      <c r="J375" s="9"/>
      <c r="K375" s="9"/>
      <c r="L375" s="9"/>
      <c r="M375" s="9"/>
      <c r="N375" s="9"/>
      <c r="O375" s="9"/>
      <c r="P375" s="9"/>
      <c r="Q375" s="9"/>
      <c r="R375" s="3"/>
      <c r="S375" s="3"/>
      <c r="T375" s="3"/>
    </row>
    <row r="376" spans="10:20">
      <c r="J376" s="9"/>
      <c r="K376" s="9"/>
      <c r="L376" s="9"/>
      <c r="M376" s="9"/>
      <c r="N376" s="9"/>
      <c r="O376" s="9"/>
      <c r="P376" s="9"/>
      <c r="Q376" s="9"/>
      <c r="R376" s="3"/>
      <c r="S376" s="3"/>
      <c r="T376" s="3"/>
    </row>
    <row r="377" spans="10:20">
      <c r="J377" s="9"/>
      <c r="K377" s="9"/>
      <c r="L377" s="9"/>
      <c r="M377" s="9"/>
      <c r="N377" s="9"/>
      <c r="O377" s="9"/>
      <c r="P377" s="9"/>
      <c r="Q377" s="9"/>
      <c r="R377" s="3"/>
      <c r="S377" s="3"/>
      <c r="T377" s="3"/>
    </row>
    <row r="378" spans="10:20">
      <c r="J378" s="9"/>
      <c r="K378" s="9"/>
      <c r="L378" s="9"/>
      <c r="M378" s="9"/>
      <c r="N378" s="9"/>
      <c r="O378" s="9"/>
      <c r="P378" s="9"/>
      <c r="Q378" s="9"/>
      <c r="R378" s="3"/>
      <c r="S378" s="3"/>
      <c r="T378" s="3"/>
    </row>
    <row r="379" spans="10:20">
      <c r="J379" s="9"/>
      <c r="K379" s="9"/>
      <c r="L379" s="9"/>
      <c r="M379" s="9"/>
      <c r="N379" s="9"/>
      <c r="O379" s="9"/>
      <c r="P379" s="9"/>
      <c r="Q379" s="9"/>
      <c r="R379" s="3"/>
      <c r="S379" s="3"/>
      <c r="T379" s="3"/>
    </row>
    <row r="380" spans="10:20">
      <c r="J380" s="9"/>
      <c r="K380" s="9"/>
      <c r="L380" s="9"/>
      <c r="M380" s="9"/>
      <c r="N380" s="9"/>
      <c r="O380" s="9"/>
      <c r="P380" s="9"/>
      <c r="Q380" s="9"/>
      <c r="R380" s="3"/>
      <c r="S380" s="3"/>
      <c r="T380" s="3"/>
    </row>
    <row r="381" spans="10:20">
      <c r="J381" s="9"/>
      <c r="K381" s="9"/>
      <c r="L381" s="9"/>
      <c r="M381" s="9"/>
      <c r="N381" s="9"/>
      <c r="O381" s="9"/>
      <c r="P381" s="9"/>
      <c r="Q381" s="9"/>
      <c r="R381" s="3"/>
      <c r="S381" s="3"/>
      <c r="T381" s="3"/>
    </row>
    <row r="382" spans="10:20">
      <c r="J382" s="9"/>
      <c r="K382" s="9"/>
      <c r="L382" s="9"/>
      <c r="M382" s="9"/>
      <c r="N382" s="9"/>
      <c r="O382" s="9"/>
      <c r="P382" s="9"/>
      <c r="Q382" s="9"/>
      <c r="R382" s="3"/>
      <c r="S382" s="3"/>
      <c r="T382" s="3"/>
    </row>
    <row r="383" spans="10:20">
      <c r="J383" s="9"/>
      <c r="K383" s="9"/>
      <c r="L383" s="9"/>
      <c r="M383" s="9"/>
      <c r="N383" s="9"/>
      <c r="O383" s="9"/>
      <c r="P383" s="9"/>
      <c r="Q383" s="9"/>
      <c r="R383" s="3"/>
      <c r="S383" s="3"/>
      <c r="T383" s="3"/>
    </row>
    <row r="384" spans="10:20">
      <c r="J384" s="9"/>
      <c r="K384" s="9"/>
      <c r="L384" s="9"/>
      <c r="M384" s="9"/>
      <c r="N384" s="9"/>
      <c r="O384" s="9"/>
      <c r="P384" s="9"/>
      <c r="Q384" s="9"/>
      <c r="R384" s="3"/>
      <c r="S384" s="3"/>
      <c r="T384" s="3"/>
    </row>
    <row r="385" spans="10:20">
      <c r="J385" s="9"/>
      <c r="K385" s="9"/>
      <c r="L385" s="9"/>
      <c r="M385" s="9"/>
      <c r="N385" s="9"/>
      <c r="O385" s="9"/>
      <c r="P385" s="9"/>
      <c r="Q385" s="9"/>
      <c r="R385" s="3"/>
      <c r="S385" s="3"/>
      <c r="T385" s="3"/>
    </row>
    <row r="386" spans="10:20">
      <c r="J386" s="9"/>
      <c r="K386" s="9"/>
      <c r="L386" s="9"/>
      <c r="M386" s="9"/>
      <c r="N386" s="9"/>
      <c r="O386" s="9"/>
      <c r="P386" s="9"/>
      <c r="Q386" s="9"/>
      <c r="R386" s="3"/>
      <c r="S386" s="3"/>
      <c r="T386" s="3"/>
    </row>
    <row r="387" spans="10:20">
      <c r="J387" s="9"/>
      <c r="K387" s="9"/>
      <c r="L387" s="9"/>
      <c r="M387" s="9"/>
      <c r="N387" s="9"/>
      <c r="O387" s="9"/>
      <c r="P387" s="9"/>
      <c r="Q387" s="9"/>
      <c r="R387" s="3"/>
      <c r="S387" s="3"/>
      <c r="T387" s="3"/>
    </row>
    <row r="388" spans="10:20">
      <c r="J388" s="9"/>
      <c r="K388" s="9"/>
      <c r="L388" s="9"/>
      <c r="M388" s="9"/>
      <c r="N388" s="9"/>
      <c r="O388" s="9"/>
      <c r="P388" s="9"/>
      <c r="Q388" s="9"/>
      <c r="R388" s="3"/>
      <c r="S388" s="3"/>
      <c r="T388" s="3"/>
    </row>
    <row r="389" spans="10:20">
      <c r="J389" s="9"/>
      <c r="K389" s="9"/>
      <c r="L389" s="9"/>
      <c r="M389" s="9"/>
      <c r="N389" s="9"/>
      <c r="O389" s="9"/>
      <c r="P389" s="9"/>
      <c r="Q389" s="9"/>
      <c r="R389" s="3"/>
      <c r="S389" s="3"/>
      <c r="T389" s="3"/>
    </row>
    <row r="390" spans="10:20">
      <c r="J390" s="9"/>
      <c r="K390" s="9"/>
      <c r="L390" s="9"/>
      <c r="M390" s="9"/>
      <c r="N390" s="9"/>
      <c r="O390" s="9"/>
      <c r="P390" s="9"/>
      <c r="Q390" s="9"/>
      <c r="R390" s="3"/>
      <c r="S390" s="3"/>
      <c r="T390" s="3"/>
    </row>
    <row r="391" spans="10:20">
      <c r="J391" s="9"/>
      <c r="K391" s="9"/>
      <c r="L391" s="9"/>
      <c r="M391" s="9"/>
      <c r="N391" s="9"/>
      <c r="O391" s="9"/>
      <c r="P391" s="9"/>
      <c r="Q391" s="9"/>
      <c r="R391" s="3"/>
      <c r="S391" s="3"/>
      <c r="T391" s="3"/>
    </row>
    <row r="392" spans="10:20">
      <c r="J392" s="9"/>
      <c r="K392" s="9"/>
      <c r="L392" s="9"/>
      <c r="M392" s="9"/>
      <c r="N392" s="9"/>
      <c r="O392" s="9"/>
      <c r="P392" s="9"/>
      <c r="Q392" s="9"/>
      <c r="R392" s="3"/>
      <c r="S392" s="3"/>
      <c r="T392" s="3"/>
    </row>
    <row r="393" spans="10:20">
      <c r="J393" s="9"/>
      <c r="K393" s="9"/>
      <c r="L393" s="9"/>
      <c r="M393" s="9"/>
      <c r="N393" s="9"/>
      <c r="O393" s="9"/>
      <c r="P393" s="9"/>
      <c r="Q393" s="9"/>
      <c r="R393" s="3"/>
      <c r="S393" s="3"/>
      <c r="T393" s="3"/>
    </row>
    <row r="394" spans="10:20">
      <c r="J394" s="9"/>
      <c r="K394" s="9"/>
      <c r="L394" s="9"/>
      <c r="M394" s="9"/>
      <c r="N394" s="9"/>
      <c r="O394" s="9"/>
      <c r="P394" s="9"/>
      <c r="Q394" s="9"/>
      <c r="R394" s="3"/>
      <c r="S394" s="3"/>
      <c r="T394" s="3"/>
    </row>
    <row r="395" spans="10:20">
      <c r="J395" s="9"/>
      <c r="K395" s="9"/>
      <c r="L395" s="9"/>
      <c r="M395" s="9"/>
      <c r="N395" s="9"/>
      <c r="O395" s="9"/>
      <c r="P395" s="9"/>
      <c r="Q395" s="9"/>
      <c r="R395" s="3"/>
      <c r="S395" s="3"/>
      <c r="T395" s="3"/>
    </row>
    <row r="396" spans="10:20">
      <c r="J396" s="9"/>
      <c r="K396" s="9"/>
      <c r="L396" s="9"/>
      <c r="M396" s="9"/>
      <c r="N396" s="9"/>
      <c r="O396" s="9"/>
      <c r="P396" s="9"/>
      <c r="Q396" s="9"/>
      <c r="R396" s="3"/>
      <c r="S396" s="3"/>
      <c r="T396" s="3"/>
    </row>
    <row r="397" spans="10:20">
      <c r="J397" s="9"/>
      <c r="K397" s="9"/>
      <c r="L397" s="9"/>
      <c r="M397" s="9"/>
      <c r="N397" s="9"/>
      <c r="O397" s="9"/>
      <c r="P397" s="9"/>
      <c r="Q397" s="9"/>
      <c r="R397" s="3"/>
      <c r="S397" s="3"/>
      <c r="T397" s="3"/>
    </row>
    <row r="398" spans="10:20">
      <c r="J398" s="9"/>
      <c r="K398" s="9"/>
      <c r="L398" s="9"/>
      <c r="M398" s="9"/>
      <c r="N398" s="9"/>
      <c r="O398" s="9"/>
      <c r="P398" s="9"/>
      <c r="Q398" s="9"/>
      <c r="R398" s="3"/>
      <c r="S398" s="3"/>
      <c r="T398" s="3"/>
    </row>
    <row r="399" spans="10:20">
      <c r="J399" s="9"/>
      <c r="K399" s="9"/>
      <c r="L399" s="9"/>
      <c r="M399" s="9"/>
      <c r="N399" s="9"/>
      <c r="O399" s="9"/>
      <c r="P399" s="9"/>
      <c r="Q399" s="9"/>
      <c r="R399" s="3"/>
      <c r="S399" s="3"/>
      <c r="T399" s="3"/>
    </row>
    <row r="400" spans="10:20">
      <c r="J400" s="9"/>
      <c r="K400" s="9"/>
      <c r="L400" s="9"/>
      <c r="M400" s="9"/>
      <c r="N400" s="9"/>
      <c r="O400" s="9"/>
      <c r="P400" s="9"/>
      <c r="Q400" s="9"/>
      <c r="R400" s="3"/>
      <c r="S400" s="3"/>
      <c r="T400" s="3"/>
    </row>
    <row r="401" spans="10:20">
      <c r="J401" s="9"/>
      <c r="K401" s="9"/>
      <c r="L401" s="9"/>
      <c r="M401" s="9"/>
      <c r="N401" s="9"/>
      <c r="O401" s="9"/>
      <c r="P401" s="9"/>
      <c r="Q401" s="9"/>
      <c r="R401" s="3"/>
      <c r="S401" s="3"/>
      <c r="T401" s="3"/>
    </row>
    <row r="402" spans="10:20">
      <c r="J402" s="9"/>
      <c r="K402" s="9"/>
      <c r="L402" s="9"/>
      <c r="M402" s="9"/>
      <c r="N402" s="9"/>
      <c r="O402" s="9"/>
      <c r="P402" s="9"/>
      <c r="Q402" s="9"/>
      <c r="R402" s="3"/>
      <c r="S402" s="3"/>
      <c r="T402" s="3"/>
    </row>
    <row r="403" spans="10:20">
      <c r="J403" s="9"/>
      <c r="K403" s="9"/>
      <c r="L403" s="9"/>
      <c r="M403" s="9"/>
      <c r="N403" s="9"/>
      <c r="O403" s="9"/>
      <c r="P403" s="9"/>
      <c r="Q403" s="9"/>
      <c r="R403" s="3"/>
      <c r="S403" s="3"/>
      <c r="T403" s="3"/>
    </row>
    <row r="404" spans="10:20">
      <c r="J404" s="9"/>
      <c r="K404" s="9"/>
      <c r="L404" s="9"/>
      <c r="M404" s="9"/>
      <c r="N404" s="9"/>
      <c r="O404" s="9"/>
      <c r="P404" s="9"/>
      <c r="Q404" s="9"/>
      <c r="R404" s="3"/>
      <c r="S404" s="3"/>
      <c r="T404" s="3"/>
    </row>
    <row r="405" spans="10:20">
      <c r="J405" s="9"/>
      <c r="K405" s="9"/>
      <c r="L405" s="9"/>
      <c r="M405" s="9"/>
      <c r="N405" s="9"/>
      <c r="O405" s="9"/>
      <c r="P405" s="9"/>
      <c r="Q405" s="9"/>
      <c r="R405" s="3"/>
      <c r="S405" s="3"/>
      <c r="T405" s="3"/>
    </row>
    <row r="406" spans="10:20">
      <c r="J406" s="9"/>
      <c r="K406" s="9"/>
      <c r="L406" s="9"/>
      <c r="M406" s="9"/>
      <c r="N406" s="9"/>
      <c r="O406" s="9"/>
      <c r="P406" s="9"/>
      <c r="Q406" s="9"/>
      <c r="R406" s="3"/>
      <c r="S406" s="3"/>
      <c r="T406" s="3"/>
    </row>
    <row r="407" spans="10:20">
      <c r="J407" s="9"/>
      <c r="K407" s="9"/>
      <c r="L407" s="9"/>
      <c r="M407" s="9"/>
      <c r="N407" s="9"/>
      <c r="O407" s="9"/>
      <c r="P407" s="9"/>
      <c r="Q407" s="9"/>
      <c r="R407" s="3"/>
      <c r="S407" s="3"/>
      <c r="T407" s="3"/>
    </row>
    <row r="408" spans="10:20">
      <c r="J408" s="9"/>
      <c r="K408" s="9"/>
      <c r="L408" s="9"/>
      <c r="M408" s="9"/>
      <c r="N408" s="9"/>
      <c r="O408" s="9"/>
      <c r="P408" s="9"/>
      <c r="Q408" s="9"/>
      <c r="R408" s="3"/>
      <c r="S408" s="3"/>
      <c r="T408" s="3"/>
    </row>
    <row r="409" spans="10:20">
      <c r="J409" s="9"/>
      <c r="K409" s="9"/>
      <c r="L409" s="9"/>
      <c r="M409" s="9"/>
      <c r="N409" s="9"/>
      <c r="O409" s="9"/>
      <c r="P409" s="9"/>
      <c r="Q409" s="9"/>
      <c r="R409" s="3"/>
      <c r="S409" s="3"/>
      <c r="T409" s="3"/>
    </row>
    <row r="410" spans="10:20">
      <c r="J410" s="9"/>
      <c r="K410" s="9"/>
      <c r="L410" s="9"/>
      <c r="M410" s="9"/>
      <c r="N410" s="9"/>
      <c r="O410" s="9"/>
      <c r="P410" s="9"/>
      <c r="Q410" s="9"/>
      <c r="R410" s="3"/>
      <c r="S410" s="3"/>
      <c r="T410" s="3"/>
    </row>
    <row r="411" spans="10:20">
      <c r="J411" s="9"/>
      <c r="K411" s="9"/>
      <c r="L411" s="9"/>
      <c r="M411" s="9"/>
      <c r="N411" s="9"/>
      <c r="O411" s="9"/>
      <c r="P411" s="9"/>
      <c r="Q411" s="9"/>
      <c r="R411" s="3"/>
      <c r="S411" s="3"/>
      <c r="T411" s="3"/>
    </row>
    <row r="412" spans="10:20">
      <c r="J412" s="9"/>
      <c r="K412" s="9"/>
      <c r="L412" s="9"/>
      <c r="M412" s="9"/>
      <c r="N412" s="9"/>
      <c r="O412" s="9"/>
      <c r="P412" s="9"/>
      <c r="Q412" s="9"/>
      <c r="R412" s="3"/>
      <c r="S412" s="3"/>
      <c r="T412" s="3"/>
    </row>
    <row r="413" spans="10:20">
      <c r="J413" s="9"/>
      <c r="K413" s="9"/>
      <c r="L413" s="9"/>
      <c r="M413" s="9"/>
      <c r="N413" s="9"/>
      <c r="O413" s="9"/>
      <c r="P413" s="9"/>
      <c r="Q413" s="9"/>
      <c r="R413" s="3"/>
      <c r="S413" s="3"/>
      <c r="T413" s="3"/>
    </row>
    <row r="414" spans="10:20">
      <c r="J414" s="9"/>
      <c r="K414" s="9"/>
      <c r="L414" s="9"/>
      <c r="M414" s="9"/>
      <c r="N414" s="9"/>
      <c r="O414" s="9"/>
      <c r="P414" s="9"/>
      <c r="Q414" s="9"/>
      <c r="R414" s="3"/>
      <c r="S414" s="3"/>
      <c r="T414" s="3"/>
    </row>
    <row r="415" spans="10:20">
      <c r="J415" s="9"/>
      <c r="K415" s="9"/>
      <c r="L415" s="9"/>
      <c r="M415" s="9"/>
      <c r="N415" s="9"/>
      <c r="O415" s="9"/>
      <c r="P415" s="9"/>
      <c r="Q415" s="9"/>
      <c r="R415" s="3"/>
      <c r="S415" s="3"/>
      <c r="T415" s="3"/>
    </row>
    <row r="416" spans="10:20">
      <c r="J416" s="9"/>
      <c r="K416" s="9"/>
      <c r="L416" s="9"/>
      <c r="M416" s="9"/>
      <c r="N416" s="9"/>
      <c r="O416" s="9"/>
      <c r="P416" s="9"/>
      <c r="Q416" s="9"/>
      <c r="R416" s="3"/>
      <c r="S416" s="3"/>
      <c r="T416" s="3"/>
    </row>
    <row r="417" spans="10:20">
      <c r="J417" s="9"/>
      <c r="K417" s="9"/>
      <c r="L417" s="9"/>
      <c r="M417" s="9"/>
      <c r="N417" s="9"/>
      <c r="O417" s="9"/>
      <c r="P417" s="9"/>
      <c r="Q417" s="9"/>
      <c r="R417" s="3"/>
      <c r="S417" s="3"/>
      <c r="T417" s="3"/>
    </row>
    <row r="418" spans="10:20">
      <c r="J418" s="9"/>
      <c r="K418" s="9"/>
      <c r="L418" s="9"/>
      <c r="M418" s="9"/>
      <c r="N418" s="9"/>
      <c r="O418" s="9"/>
      <c r="P418" s="9"/>
      <c r="Q418" s="9"/>
      <c r="R418" s="3"/>
      <c r="S418" s="3"/>
      <c r="T418" s="3"/>
    </row>
    <row r="419" spans="10:20">
      <c r="J419" s="9"/>
      <c r="K419" s="9"/>
      <c r="L419" s="9"/>
      <c r="M419" s="9"/>
      <c r="N419" s="9"/>
      <c r="O419" s="9"/>
      <c r="P419" s="9"/>
      <c r="Q419" s="9"/>
      <c r="R419" s="3"/>
      <c r="S419" s="3"/>
      <c r="T419" s="3"/>
    </row>
    <row r="420" spans="10:20">
      <c r="J420" s="9"/>
      <c r="K420" s="9"/>
      <c r="L420" s="9"/>
      <c r="M420" s="9"/>
      <c r="N420" s="9"/>
      <c r="O420" s="9"/>
      <c r="P420" s="9"/>
      <c r="Q420" s="9"/>
      <c r="R420" s="3"/>
      <c r="S420" s="3"/>
      <c r="T420" s="3"/>
    </row>
    <row r="421" spans="10:20">
      <c r="J421" s="9"/>
      <c r="K421" s="9"/>
      <c r="L421" s="9"/>
      <c r="M421" s="9"/>
      <c r="N421" s="9"/>
      <c r="O421" s="9"/>
      <c r="P421" s="9"/>
      <c r="Q421" s="9"/>
      <c r="R421" s="3"/>
      <c r="S421" s="3"/>
      <c r="T421" s="3"/>
    </row>
    <row r="422" spans="10:20">
      <c r="J422" s="9"/>
      <c r="K422" s="9"/>
      <c r="L422" s="9"/>
      <c r="M422" s="9"/>
      <c r="N422" s="9"/>
      <c r="O422" s="9"/>
      <c r="P422" s="9"/>
      <c r="Q422" s="9"/>
      <c r="R422" s="3"/>
      <c r="S422" s="3"/>
      <c r="T422" s="3"/>
    </row>
    <row r="423" spans="10:20">
      <c r="J423" s="9"/>
      <c r="K423" s="9"/>
      <c r="L423" s="9"/>
      <c r="M423" s="9"/>
      <c r="N423" s="9"/>
      <c r="O423" s="9"/>
      <c r="P423" s="9"/>
      <c r="Q423" s="9"/>
      <c r="R423" s="3"/>
      <c r="S423" s="3"/>
      <c r="T423" s="3"/>
    </row>
    <row r="424" spans="10:20">
      <c r="J424" s="9"/>
      <c r="K424" s="9"/>
      <c r="L424" s="9"/>
      <c r="M424" s="9"/>
      <c r="N424" s="9"/>
      <c r="O424" s="9"/>
      <c r="P424" s="9"/>
      <c r="Q424" s="9"/>
      <c r="R424" s="3"/>
      <c r="S424" s="3"/>
      <c r="T424" s="3"/>
    </row>
    <row r="425" spans="10:20">
      <c r="J425" s="9"/>
      <c r="K425" s="9"/>
      <c r="L425" s="9"/>
      <c r="M425" s="9"/>
      <c r="N425" s="9"/>
      <c r="O425" s="9"/>
      <c r="P425" s="9"/>
      <c r="Q425" s="9"/>
      <c r="R425" s="3"/>
      <c r="S425" s="3"/>
      <c r="T425" s="3"/>
    </row>
    <row r="426" spans="10:20">
      <c r="J426" s="9"/>
      <c r="K426" s="9"/>
      <c r="L426" s="9"/>
      <c r="M426" s="9"/>
      <c r="N426" s="9"/>
      <c r="O426" s="9"/>
      <c r="P426" s="9"/>
      <c r="Q426" s="9"/>
      <c r="R426" s="3"/>
      <c r="S426" s="3"/>
      <c r="T426" s="3"/>
    </row>
    <row r="427" spans="10:20">
      <c r="J427" s="9"/>
      <c r="K427" s="9"/>
      <c r="L427" s="9"/>
      <c r="M427" s="9"/>
      <c r="N427" s="9"/>
      <c r="O427" s="9"/>
      <c r="P427" s="9"/>
      <c r="Q427" s="9"/>
      <c r="R427" s="3"/>
      <c r="S427" s="3"/>
      <c r="T427" s="3"/>
    </row>
    <row r="428" spans="10:20">
      <c r="J428" s="9"/>
      <c r="K428" s="9"/>
      <c r="L428" s="9"/>
      <c r="M428" s="9"/>
      <c r="N428" s="9"/>
      <c r="O428" s="9"/>
      <c r="P428" s="9"/>
      <c r="Q428" s="9"/>
      <c r="R428" s="3"/>
      <c r="S428" s="3"/>
      <c r="T428" s="3"/>
    </row>
    <row r="429" spans="10:20">
      <c r="J429" s="9"/>
      <c r="K429" s="9"/>
      <c r="L429" s="9"/>
      <c r="M429" s="9"/>
      <c r="N429" s="9"/>
      <c r="O429" s="9"/>
      <c r="P429" s="9"/>
      <c r="Q429" s="9"/>
      <c r="R429" s="3"/>
      <c r="S429" s="3"/>
      <c r="T429" s="3"/>
    </row>
    <row r="430" spans="10:20">
      <c r="J430" s="9"/>
      <c r="K430" s="9"/>
      <c r="L430" s="9"/>
      <c r="M430" s="9"/>
      <c r="N430" s="9"/>
      <c r="O430" s="9"/>
      <c r="P430" s="9"/>
      <c r="Q430" s="9"/>
      <c r="R430" s="3"/>
      <c r="S430" s="3"/>
      <c r="T430" s="3"/>
    </row>
    <row r="431" spans="10:20">
      <c r="J431" s="9"/>
      <c r="K431" s="9"/>
      <c r="L431" s="9"/>
      <c r="M431" s="9"/>
      <c r="N431" s="9"/>
      <c r="O431" s="9"/>
      <c r="P431" s="9"/>
      <c r="Q431" s="9"/>
      <c r="R431" s="3"/>
      <c r="S431" s="3"/>
      <c r="T431" s="3"/>
    </row>
    <row r="432" spans="10:20">
      <c r="J432" s="9"/>
      <c r="K432" s="9"/>
      <c r="L432" s="9"/>
      <c r="M432" s="9"/>
      <c r="N432" s="9"/>
      <c r="O432" s="9"/>
      <c r="P432" s="9"/>
      <c r="Q432" s="9"/>
      <c r="R432" s="3"/>
      <c r="S432" s="3"/>
      <c r="T432" s="3"/>
    </row>
    <row r="433" spans="10:20">
      <c r="J433" s="9"/>
      <c r="K433" s="9"/>
      <c r="L433" s="9"/>
      <c r="M433" s="9"/>
      <c r="N433" s="9"/>
      <c r="O433" s="9"/>
      <c r="P433" s="9"/>
      <c r="Q433" s="9"/>
      <c r="R433" s="3"/>
      <c r="S433" s="3"/>
      <c r="T433" s="3"/>
    </row>
    <row r="434" spans="10:20">
      <c r="J434" s="9"/>
      <c r="K434" s="9"/>
      <c r="L434" s="9"/>
      <c r="M434" s="9"/>
      <c r="N434" s="9"/>
      <c r="O434" s="9"/>
      <c r="P434" s="9"/>
      <c r="Q434" s="9"/>
      <c r="R434" s="3"/>
      <c r="S434" s="3"/>
      <c r="T434" s="3"/>
    </row>
    <row r="435" spans="10:20">
      <c r="J435" s="9"/>
      <c r="K435" s="9"/>
      <c r="L435" s="9"/>
      <c r="M435" s="9"/>
      <c r="N435" s="9"/>
      <c r="O435" s="9"/>
      <c r="P435" s="9"/>
      <c r="Q435" s="9"/>
      <c r="R435" s="3"/>
      <c r="S435" s="3"/>
      <c r="T435" s="3"/>
    </row>
    <row r="436" spans="10:20">
      <c r="J436" s="9"/>
      <c r="K436" s="9"/>
      <c r="L436" s="9"/>
      <c r="M436" s="9"/>
      <c r="N436" s="9"/>
      <c r="O436" s="9"/>
      <c r="P436" s="9"/>
      <c r="Q436" s="9"/>
      <c r="R436" s="3"/>
      <c r="S436" s="3"/>
      <c r="T436" s="3"/>
    </row>
    <row r="437" spans="10:20">
      <c r="J437" s="9"/>
      <c r="K437" s="9"/>
      <c r="L437" s="9"/>
      <c r="M437" s="9"/>
      <c r="N437" s="9"/>
      <c r="O437" s="9"/>
      <c r="P437" s="9"/>
      <c r="Q437" s="9"/>
      <c r="R437" s="3"/>
      <c r="S437" s="3"/>
      <c r="T437" s="3"/>
    </row>
    <row r="438" spans="10:20">
      <c r="J438" s="9"/>
      <c r="K438" s="9"/>
      <c r="L438" s="9"/>
      <c r="M438" s="9"/>
      <c r="N438" s="9"/>
      <c r="O438" s="9"/>
      <c r="P438" s="9"/>
      <c r="Q438" s="9"/>
      <c r="R438" s="3"/>
      <c r="S438" s="3"/>
      <c r="T438" s="3"/>
    </row>
    <row r="439" spans="10:20">
      <c r="J439" s="9"/>
      <c r="K439" s="9"/>
      <c r="L439" s="9"/>
      <c r="M439" s="9"/>
      <c r="N439" s="9"/>
      <c r="O439" s="9"/>
      <c r="P439" s="9"/>
      <c r="Q439" s="9"/>
      <c r="R439" s="3"/>
      <c r="S439" s="3"/>
      <c r="T439" s="3"/>
    </row>
    <row r="440" spans="10:20">
      <c r="J440" s="9"/>
      <c r="K440" s="9"/>
      <c r="L440" s="9"/>
      <c r="M440" s="9"/>
      <c r="N440" s="9"/>
      <c r="O440" s="9"/>
      <c r="P440" s="9"/>
      <c r="Q440" s="9"/>
      <c r="R440" s="3"/>
      <c r="S440" s="3"/>
      <c r="T440" s="3"/>
    </row>
    <row r="441" spans="10:20">
      <c r="J441" s="9"/>
      <c r="K441" s="9"/>
      <c r="L441" s="9"/>
      <c r="M441" s="9"/>
      <c r="N441" s="9"/>
      <c r="O441" s="9"/>
      <c r="P441" s="9"/>
      <c r="Q441" s="9"/>
      <c r="R441" s="3"/>
      <c r="S441" s="3"/>
      <c r="T441" s="3"/>
    </row>
    <row r="442" spans="10:20">
      <c r="J442" s="9"/>
      <c r="K442" s="9"/>
      <c r="L442" s="9"/>
      <c r="M442" s="9"/>
      <c r="N442" s="9"/>
      <c r="O442" s="9"/>
      <c r="P442" s="9"/>
      <c r="Q442" s="9"/>
      <c r="R442" s="3"/>
      <c r="S442" s="3"/>
      <c r="T442" s="3"/>
    </row>
    <row r="443" spans="10:20">
      <c r="J443" s="9"/>
      <c r="K443" s="9"/>
      <c r="L443" s="9"/>
      <c r="M443" s="9"/>
      <c r="N443" s="9"/>
      <c r="O443" s="9"/>
      <c r="P443" s="9"/>
      <c r="Q443" s="9"/>
      <c r="R443" s="3"/>
      <c r="S443" s="3"/>
      <c r="T443" s="3"/>
    </row>
    <row r="444" spans="10:20">
      <c r="J444" s="9"/>
      <c r="K444" s="9"/>
      <c r="L444" s="9"/>
      <c r="M444" s="9"/>
      <c r="N444" s="9"/>
      <c r="O444" s="9"/>
      <c r="P444" s="9"/>
      <c r="Q444" s="9"/>
      <c r="R444" s="3"/>
      <c r="S444" s="3"/>
      <c r="T444" s="3"/>
    </row>
    <row r="445" spans="10:20">
      <c r="J445" s="9"/>
      <c r="K445" s="9"/>
      <c r="L445" s="9"/>
      <c r="M445" s="9"/>
      <c r="N445" s="9"/>
      <c r="O445" s="9"/>
      <c r="P445" s="9"/>
      <c r="Q445" s="9"/>
      <c r="R445" s="3"/>
      <c r="S445" s="3"/>
      <c r="T445" s="3"/>
    </row>
    <row r="446" spans="10:20">
      <c r="J446" s="9"/>
      <c r="K446" s="9"/>
      <c r="L446" s="9"/>
      <c r="M446" s="9"/>
      <c r="N446" s="9"/>
      <c r="O446" s="9"/>
      <c r="P446" s="9"/>
      <c r="Q446" s="9"/>
      <c r="R446" s="3"/>
      <c r="S446" s="3"/>
      <c r="T446" s="3"/>
    </row>
    <row r="447" spans="10:20">
      <c r="J447" s="9"/>
      <c r="K447" s="9"/>
      <c r="L447" s="9"/>
      <c r="M447" s="9"/>
      <c r="N447" s="9"/>
      <c r="O447" s="9"/>
      <c r="P447" s="9"/>
      <c r="Q447" s="9"/>
      <c r="R447" s="3"/>
      <c r="S447" s="3"/>
      <c r="T447" s="3"/>
    </row>
    <row r="448" spans="10:20">
      <c r="J448" s="9"/>
      <c r="K448" s="9"/>
      <c r="L448" s="9"/>
      <c r="M448" s="9"/>
      <c r="N448" s="9"/>
      <c r="O448" s="9"/>
      <c r="P448" s="9"/>
      <c r="Q448" s="9"/>
      <c r="R448" s="3"/>
      <c r="S448" s="3"/>
      <c r="T448" s="3"/>
    </row>
    <row r="449" spans="10:20">
      <c r="J449" s="9"/>
      <c r="K449" s="9"/>
      <c r="L449" s="9"/>
      <c r="M449" s="9"/>
      <c r="N449" s="9"/>
      <c r="O449" s="9"/>
      <c r="P449" s="9"/>
      <c r="Q449" s="9"/>
      <c r="R449" s="3"/>
      <c r="S449" s="3"/>
      <c r="T449" s="3"/>
    </row>
    <row r="450" spans="10:20">
      <c r="J450" s="9"/>
      <c r="K450" s="9"/>
      <c r="L450" s="9"/>
      <c r="M450" s="9"/>
      <c r="N450" s="9"/>
      <c r="O450" s="9"/>
      <c r="P450" s="9"/>
      <c r="Q450" s="9"/>
      <c r="R450" s="3"/>
      <c r="S450" s="3"/>
      <c r="T450" s="3"/>
    </row>
    <row r="451" spans="10:20">
      <c r="J451" s="9"/>
      <c r="K451" s="9"/>
      <c r="L451" s="9"/>
      <c r="M451" s="9"/>
      <c r="N451" s="9"/>
      <c r="O451" s="9"/>
      <c r="P451" s="9"/>
      <c r="Q451" s="9"/>
      <c r="R451" s="3"/>
      <c r="S451" s="3"/>
      <c r="T451" s="3"/>
    </row>
    <row r="452" spans="10:20">
      <c r="J452" s="9"/>
      <c r="K452" s="9"/>
      <c r="L452" s="9"/>
      <c r="M452" s="9"/>
      <c r="N452" s="9"/>
      <c r="O452" s="9"/>
      <c r="P452" s="9"/>
      <c r="Q452" s="9"/>
      <c r="R452" s="3"/>
      <c r="S452" s="3"/>
      <c r="T452" s="3"/>
    </row>
    <row r="453" spans="10:20">
      <c r="J453" s="9"/>
      <c r="K453" s="9"/>
      <c r="L453" s="9"/>
      <c r="M453" s="9"/>
      <c r="N453" s="9"/>
      <c r="O453" s="9"/>
      <c r="P453" s="9"/>
      <c r="Q453" s="9"/>
      <c r="R453" s="3"/>
      <c r="S453" s="3"/>
      <c r="T453" s="3"/>
    </row>
    <row r="454" spans="10:20">
      <c r="J454" s="9"/>
      <c r="K454" s="9"/>
      <c r="L454" s="9"/>
      <c r="M454" s="9"/>
      <c r="N454" s="9"/>
      <c r="O454" s="9"/>
      <c r="P454" s="9"/>
      <c r="Q454" s="9"/>
      <c r="R454" s="3"/>
      <c r="S454" s="3"/>
      <c r="T454" s="3"/>
    </row>
    <row r="455" spans="10:20">
      <c r="J455" s="9"/>
      <c r="K455" s="9"/>
      <c r="L455" s="9"/>
      <c r="M455" s="9"/>
      <c r="N455" s="9"/>
      <c r="O455" s="9"/>
      <c r="P455" s="9"/>
      <c r="Q455" s="9"/>
      <c r="R455" s="3"/>
      <c r="S455" s="3"/>
      <c r="T455" s="3"/>
    </row>
    <row r="456" spans="10:20">
      <c r="J456" s="9"/>
      <c r="K456" s="9"/>
      <c r="L456" s="9"/>
      <c r="M456" s="9"/>
      <c r="N456" s="9"/>
      <c r="O456" s="9"/>
      <c r="P456" s="9"/>
      <c r="Q456" s="9"/>
      <c r="R456" s="3"/>
      <c r="S456" s="3"/>
      <c r="T456" s="3"/>
    </row>
    <row r="457" spans="10:20">
      <c r="J457" s="9"/>
      <c r="K457" s="9"/>
      <c r="L457" s="9"/>
      <c r="M457" s="9"/>
      <c r="N457" s="9"/>
      <c r="O457" s="9"/>
      <c r="P457" s="9"/>
      <c r="Q457" s="9"/>
      <c r="R457" s="3"/>
      <c r="S457" s="3"/>
      <c r="T457" s="3"/>
    </row>
    <row r="458" spans="10:20">
      <c r="J458" s="9"/>
      <c r="K458" s="9"/>
      <c r="L458" s="9"/>
      <c r="M458" s="9"/>
      <c r="N458" s="9"/>
      <c r="O458" s="9"/>
      <c r="P458" s="9"/>
      <c r="Q458" s="9"/>
      <c r="R458" s="3"/>
      <c r="S458" s="3"/>
      <c r="T458" s="3"/>
    </row>
    <row r="459" spans="10:20">
      <c r="J459" s="9"/>
      <c r="K459" s="9"/>
      <c r="L459" s="9"/>
      <c r="M459" s="9"/>
      <c r="N459" s="9"/>
      <c r="O459" s="9"/>
      <c r="P459" s="9"/>
      <c r="Q459" s="9"/>
      <c r="R459" s="3"/>
      <c r="S459" s="3"/>
      <c r="T459" s="3"/>
    </row>
    <row r="460" spans="10:20">
      <c r="J460" s="9"/>
      <c r="K460" s="9"/>
      <c r="L460" s="9"/>
      <c r="M460" s="9"/>
      <c r="N460" s="9"/>
      <c r="O460" s="9"/>
      <c r="P460" s="9"/>
      <c r="Q460" s="9"/>
      <c r="R460" s="3"/>
      <c r="S460" s="3"/>
      <c r="T460" s="3"/>
    </row>
    <row r="461" spans="10:20">
      <c r="J461" s="9"/>
      <c r="K461" s="9"/>
      <c r="L461" s="9"/>
      <c r="M461" s="9"/>
      <c r="N461" s="9"/>
      <c r="O461" s="9"/>
      <c r="P461" s="9"/>
      <c r="Q461" s="9"/>
      <c r="R461" s="3"/>
      <c r="S461" s="3"/>
      <c r="T461" s="3"/>
    </row>
    <row r="462" spans="10:20">
      <c r="J462" s="9"/>
      <c r="K462" s="9"/>
      <c r="L462" s="9"/>
      <c r="M462" s="9"/>
      <c r="N462" s="9"/>
      <c r="O462" s="9"/>
      <c r="P462" s="9"/>
      <c r="Q462" s="9"/>
      <c r="R462" s="3"/>
      <c r="S462" s="3"/>
      <c r="T462" s="3"/>
    </row>
    <row r="463" spans="10:20">
      <c r="J463" s="9"/>
      <c r="K463" s="9"/>
      <c r="L463" s="9"/>
      <c r="M463" s="9"/>
      <c r="N463" s="9"/>
      <c r="O463" s="9"/>
      <c r="P463" s="9"/>
      <c r="Q463" s="9"/>
      <c r="R463" s="3"/>
      <c r="S463" s="3"/>
      <c r="T463" s="3"/>
    </row>
    <row r="464" spans="10:20">
      <c r="J464" s="9"/>
      <c r="K464" s="9"/>
      <c r="L464" s="9"/>
      <c r="M464" s="9"/>
      <c r="N464" s="9"/>
      <c r="O464" s="9"/>
      <c r="P464" s="9"/>
      <c r="Q464" s="9"/>
      <c r="R464" s="3"/>
      <c r="S464" s="3"/>
      <c r="T464" s="3"/>
    </row>
    <row r="465" spans="10:20">
      <c r="J465" s="9"/>
      <c r="K465" s="9"/>
      <c r="L465" s="9"/>
      <c r="M465" s="9"/>
      <c r="N465" s="9"/>
      <c r="O465" s="9"/>
      <c r="P465" s="9"/>
      <c r="Q465" s="9"/>
      <c r="R465" s="3"/>
      <c r="S465" s="3"/>
      <c r="T465" s="3"/>
    </row>
    <row r="466" spans="10:20">
      <c r="J466" s="9"/>
      <c r="K466" s="9"/>
      <c r="L466" s="9"/>
      <c r="M466" s="9"/>
      <c r="N466" s="9"/>
      <c r="O466" s="9"/>
      <c r="P466" s="9"/>
      <c r="Q466" s="9"/>
      <c r="R466" s="3"/>
      <c r="S466" s="3"/>
      <c r="T466" s="3"/>
    </row>
    <row r="467" spans="10:20">
      <c r="J467" s="9"/>
      <c r="K467" s="9"/>
      <c r="L467" s="9"/>
      <c r="M467" s="9"/>
      <c r="N467" s="9"/>
      <c r="O467" s="9"/>
      <c r="P467" s="9"/>
      <c r="Q467" s="9"/>
      <c r="R467" s="3"/>
      <c r="S467" s="3"/>
      <c r="T467" s="3"/>
    </row>
    <row r="468" spans="10:20">
      <c r="J468" s="9"/>
      <c r="K468" s="9"/>
      <c r="L468" s="9"/>
      <c r="M468" s="9"/>
      <c r="N468" s="9"/>
      <c r="O468" s="9"/>
      <c r="P468" s="9"/>
      <c r="Q468" s="9"/>
      <c r="R468" s="3"/>
      <c r="S468" s="3"/>
      <c r="T468" s="3"/>
    </row>
    <row r="469" spans="10:20">
      <c r="J469" s="9"/>
      <c r="K469" s="9"/>
      <c r="L469" s="9"/>
      <c r="M469" s="9"/>
      <c r="N469" s="9"/>
      <c r="O469" s="9"/>
      <c r="P469" s="9"/>
      <c r="Q469" s="9"/>
      <c r="R469" s="3"/>
      <c r="S469" s="3"/>
      <c r="T469" s="3"/>
    </row>
    <row r="470" spans="10:20">
      <c r="J470" s="9"/>
      <c r="K470" s="9"/>
      <c r="L470" s="9"/>
      <c r="M470" s="9"/>
      <c r="N470" s="9"/>
      <c r="O470" s="9"/>
      <c r="P470" s="9"/>
      <c r="Q470" s="9"/>
      <c r="R470" s="3"/>
      <c r="S470" s="3"/>
      <c r="T470" s="3"/>
    </row>
    <row r="471" spans="10:20">
      <c r="J471" s="9"/>
      <c r="K471" s="9"/>
      <c r="L471" s="9"/>
      <c r="M471" s="9"/>
      <c r="N471" s="9"/>
      <c r="O471" s="9"/>
      <c r="P471" s="9"/>
      <c r="Q471" s="9"/>
      <c r="R471" s="3"/>
      <c r="S471" s="3"/>
      <c r="T471" s="3"/>
    </row>
    <row r="472" spans="10:20">
      <c r="J472" s="9"/>
      <c r="K472" s="9"/>
      <c r="L472" s="9"/>
      <c r="M472" s="9"/>
      <c r="N472" s="9"/>
      <c r="O472" s="9"/>
      <c r="P472" s="9"/>
      <c r="Q472" s="9"/>
      <c r="R472" s="3"/>
      <c r="S472" s="3"/>
      <c r="T472" s="3"/>
    </row>
    <row r="473" spans="10:20">
      <c r="J473" s="9"/>
      <c r="K473" s="9"/>
      <c r="L473" s="9"/>
      <c r="M473" s="9"/>
      <c r="N473" s="9"/>
      <c r="O473" s="9"/>
      <c r="P473" s="9"/>
      <c r="Q473" s="9"/>
      <c r="R473" s="3"/>
      <c r="S473" s="3"/>
      <c r="T473" s="3"/>
    </row>
    <row r="474" spans="10:20">
      <c r="J474" s="9"/>
      <c r="K474" s="9"/>
      <c r="L474" s="9"/>
      <c r="M474" s="9"/>
      <c r="N474" s="9"/>
      <c r="O474" s="9"/>
      <c r="P474" s="9"/>
      <c r="Q474" s="9"/>
      <c r="R474" s="3"/>
      <c r="S474" s="3"/>
      <c r="T474" s="3"/>
    </row>
    <row r="475" spans="10:20">
      <c r="J475" s="9"/>
      <c r="K475" s="9"/>
      <c r="L475" s="9"/>
      <c r="M475" s="9"/>
      <c r="N475" s="9"/>
      <c r="O475" s="9"/>
      <c r="P475" s="9"/>
      <c r="Q475" s="9"/>
      <c r="R475" s="3"/>
      <c r="S475" s="3"/>
      <c r="T475" s="3"/>
    </row>
    <row r="476" spans="10:20">
      <c r="J476" s="9"/>
      <c r="K476" s="9"/>
      <c r="L476" s="9"/>
      <c r="M476" s="9"/>
      <c r="N476" s="9"/>
      <c r="O476" s="9"/>
      <c r="P476" s="9"/>
      <c r="Q476" s="9"/>
      <c r="R476" s="3"/>
      <c r="S476" s="3"/>
      <c r="T476" s="3"/>
    </row>
    <row r="477" spans="10:20">
      <c r="J477" s="9"/>
      <c r="K477" s="9"/>
      <c r="L477" s="9"/>
      <c r="M477" s="9"/>
      <c r="N477" s="9"/>
      <c r="O477" s="9"/>
      <c r="P477" s="9"/>
      <c r="Q477" s="9"/>
      <c r="R477" s="3"/>
      <c r="S477" s="3"/>
      <c r="T477" s="3"/>
    </row>
    <row r="478" spans="10:20">
      <c r="J478" s="9"/>
      <c r="K478" s="9"/>
      <c r="L478" s="9"/>
      <c r="M478" s="9"/>
      <c r="N478" s="9"/>
      <c r="O478" s="9"/>
      <c r="P478" s="9"/>
      <c r="Q478" s="9"/>
      <c r="R478" s="3"/>
      <c r="S478" s="3"/>
      <c r="T478" s="3"/>
    </row>
    <row r="479" spans="10:20">
      <c r="J479" s="9"/>
      <c r="K479" s="9"/>
      <c r="L479" s="9"/>
      <c r="M479" s="9"/>
      <c r="N479" s="9"/>
      <c r="O479" s="9"/>
      <c r="P479" s="9"/>
      <c r="Q479" s="9"/>
      <c r="R479" s="3"/>
      <c r="S479" s="3"/>
      <c r="T479" s="3"/>
    </row>
    <row r="480" spans="10:20">
      <c r="J480" s="9"/>
      <c r="K480" s="9"/>
      <c r="L480" s="9"/>
      <c r="M480" s="9"/>
      <c r="N480" s="9"/>
      <c r="O480" s="9"/>
      <c r="P480" s="9"/>
      <c r="Q480" s="9"/>
      <c r="R480" s="3"/>
      <c r="S480" s="3"/>
      <c r="T480" s="3"/>
    </row>
    <row r="481" spans="10:20">
      <c r="J481" s="9"/>
      <c r="K481" s="9"/>
      <c r="L481" s="9"/>
      <c r="M481" s="9"/>
      <c r="N481" s="9"/>
      <c r="O481" s="9"/>
      <c r="P481" s="9"/>
      <c r="Q481" s="9"/>
      <c r="R481" s="3"/>
      <c r="S481" s="3"/>
      <c r="T481" s="3"/>
    </row>
    <row r="482" spans="10:20">
      <c r="J482" s="9"/>
      <c r="K482" s="9"/>
      <c r="L482" s="9"/>
      <c r="M482" s="9"/>
      <c r="N482" s="9"/>
      <c r="O482" s="9"/>
      <c r="P482" s="9"/>
      <c r="Q482" s="9"/>
      <c r="R482" s="3"/>
      <c r="S482" s="3"/>
      <c r="T482" s="3"/>
    </row>
    <row r="483" spans="10:20">
      <c r="J483" s="9"/>
      <c r="K483" s="9"/>
      <c r="L483" s="9"/>
      <c r="M483" s="9"/>
      <c r="N483" s="9"/>
      <c r="O483" s="9"/>
      <c r="P483" s="9"/>
      <c r="Q483" s="9"/>
      <c r="R483" s="3"/>
      <c r="S483" s="3"/>
      <c r="T483" s="3"/>
    </row>
    <row r="484" spans="10:20">
      <c r="J484" s="9"/>
      <c r="K484" s="9"/>
      <c r="L484" s="9"/>
      <c r="M484" s="9"/>
      <c r="N484" s="9"/>
      <c r="O484" s="9"/>
      <c r="P484" s="9"/>
      <c r="Q484" s="9"/>
      <c r="R484" s="3"/>
      <c r="S484" s="3"/>
      <c r="T484" s="3"/>
    </row>
    <row r="485" spans="10:20">
      <c r="J485" s="9"/>
      <c r="K485" s="9"/>
      <c r="L485" s="9"/>
      <c r="M485" s="9"/>
      <c r="N485" s="9"/>
      <c r="O485" s="9"/>
      <c r="P485" s="9"/>
      <c r="Q485" s="9"/>
      <c r="R485" s="3"/>
      <c r="S485" s="3"/>
      <c r="T485" s="3"/>
    </row>
    <row r="486" spans="10:20">
      <c r="J486" s="9"/>
      <c r="K486" s="9"/>
      <c r="L486" s="9"/>
      <c r="M486" s="9"/>
      <c r="N486" s="9"/>
      <c r="O486" s="9"/>
      <c r="P486" s="9"/>
      <c r="Q486" s="9"/>
      <c r="R486" s="3"/>
      <c r="S486" s="3"/>
      <c r="T486" s="3"/>
    </row>
    <row r="487" spans="10:20">
      <c r="J487" s="9"/>
      <c r="K487" s="9"/>
      <c r="L487" s="9"/>
      <c r="M487" s="9"/>
      <c r="N487" s="9"/>
      <c r="O487" s="9"/>
      <c r="P487" s="9"/>
      <c r="Q487" s="9"/>
      <c r="R487" s="3"/>
      <c r="S487" s="3"/>
      <c r="T487" s="3"/>
    </row>
    <row r="488" spans="10:20">
      <c r="J488" s="9"/>
      <c r="K488" s="9"/>
      <c r="L488" s="9"/>
      <c r="M488" s="9"/>
      <c r="N488" s="9"/>
      <c r="O488" s="9"/>
      <c r="P488" s="9"/>
      <c r="Q488" s="9"/>
      <c r="R488" s="3"/>
      <c r="S488" s="3"/>
      <c r="T488" s="3"/>
    </row>
    <row r="489" spans="10:20">
      <c r="J489" s="9"/>
      <c r="K489" s="9"/>
      <c r="L489" s="9"/>
      <c r="M489" s="9"/>
      <c r="N489" s="9"/>
      <c r="O489" s="9"/>
      <c r="P489" s="9"/>
      <c r="Q489" s="9"/>
      <c r="R489" s="3"/>
      <c r="S489" s="3"/>
      <c r="T489" s="3"/>
    </row>
    <row r="490" spans="10:20">
      <c r="J490" s="9"/>
      <c r="K490" s="9"/>
      <c r="L490" s="9"/>
      <c r="M490" s="9"/>
      <c r="N490" s="9"/>
      <c r="O490" s="9"/>
      <c r="P490" s="9"/>
      <c r="Q490" s="9"/>
      <c r="R490" s="3"/>
      <c r="S490" s="3"/>
      <c r="T490" s="3"/>
    </row>
    <row r="491" spans="10:20">
      <c r="J491" s="9"/>
      <c r="K491" s="9"/>
      <c r="L491" s="9"/>
      <c r="M491" s="9"/>
      <c r="N491" s="9"/>
      <c r="O491" s="9"/>
      <c r="P491" s="9"/>
      <c r="Q491" s="9"/>
      <c r="R491" s="3"/>
      <c r="S491" s="3"/>
      <c r="T491" s="3"/>
    </row>
    <row r="492" spans="10:20">
      <c r="J492" s="9"/>
      <c r="K492" s="9"/>
      <c r="L492" s="9"/>
      <c r="M492" s="9"/>
      <c r="N492" s="9"/>
      <c r="O492" s="9"/>
      <c r="P492" s="9"/>
      <c r="Q492" s="9"/>
      <c r="R492" s="3"/>
      <c r="S492" s="3"/>
      <c r="T492" s="3"/>
    </row>
    <row r="493" spans="10:20">
      <c r="J493" s="9"/>
      <c r="K493" s="9"/>
      <c r="L493" s="9"/>
      <c r="M493" s="9"/>
      <c r="N493" s="9"/>
      <c r="O493" s="9"/>
      <c r="P493" s="9"/>
      <c r="Q493" s="9"/>
      <c r="R493" s="3"/>
      <c r="S493" s="3"/>
      <c r="T493" s="3"/>
    </row>
    <row r="494" spans="10:20">
      <c r="J494" s="9"/>
      <c r="K494" s="9"/>
      <c r="L494" s="9"/>
      <c r="M494" s="9"/>
      <c r="N494" s="9"/>
      <c r="O494" s="9"/>
      <c r="P494" s="9"/>
      <c r="Q494" s="9"/>
      <c r="R494" s="3"/>
      <c r="S494" s="3"/>
      <c r="T494" s="3"/>
    </row>
    <row r="495" spans="10:20">
      <c r="J495" s="9"/>
      <c r="K495" s="9"/>
      <c r="L495" s="9"/>
      <c r="M495" s="9"/>
      <c r="N495" s="9"/>
      <c r="O495" s="9"/>
      <c r="P495" s="9"/>
      <c r="Q495" s="9"/>
      <c r="R495" s="3"/>
      <c r="S495" s="3"/>
      <c r="T495" s="3"/>
    </row>
    <row r="496" spans="10:20">
      <c r="J496" s="9"/>
      <c r="K496" s="9"/>
      <c r="L496" s="9"/>
      <c r="M496" s="9"/>
      <c r="N496" s="9"/>
      <c r="O496" s="9"/>
      <c r="P496" s="9"/>
      <c r="Q496" s="9"/>
      <c r="R496" s="3"/>
      <c r="S496" s="3"/>
      <c r="T496" s="3"/>
    </row>
    <row r="497" spans="10:20">
      <c r="J497" s="9"/>
      <c r="K497" s="9"/>
      <c r="L497" s="9"/>
      <c r="M497" s="9"/>
      <c r="N497" s="9"/>
      <c r="O497" s="9"/>
      <c r="P497" s="9"/>
      <c r="Q497" s="9"/>
      <c r="R497" s="3"/>
      <c r="S497" s="3"/>
      <c r="T497" s="3"/>
    </row>
    <row r="498" spans="10:20">
      <c r="J498" s="9"/>
      <c r="K498" s="9"/>
      <c r="L498" s="9"/>
      <c r="M498" s="9"/>
      <c r="N498" s="9"/>
      <c r="O498" s="9"/>
      <c r="P498" s="9"/>
      <c r="Q498" s="9"/>
      <c r="R498" s="3"/>
      <c r="S498" s="3"/>
      <c r="T498" s="3"/>
    </row>
    <row r="499" spans="10:20">
      <c r="J499" s="9"/>
      <c r="K499" s="9"/>
      <c r="L499" s="9"/>
      <c r="M499" s="9"/>
      <c r="N499" s="9"/>
      <c r="O499" s="9"/>
      <c r="P499" s="9"/>
      <c r="Q499" s="9"/>
      <c r="R499" s="3"/>
      <c r="S499" s="3"/>
      <c r="T499" s="3"/>
    </row>
    <row r="500" spans="10:20">
      <c r="J500" s="9"/>
      <c r="K500" s="9"/>
      <c r="L500" s="9"/>
      <c r="M500" s="9"/>
      <c r="N500" s="9"/>
      <c r="O500" s="9"/>
      <c r="P500" s="9"/>
      <c r="Q500" s="9"/>
      <c r="R500" s="3"/>
      <c r="S500" s="3"/>
      <c r="T500" s="3"/>
    </row>
    <row r="501" spans="10:20">
      <c r="J501" s="9"/>
      <c r="K501" s="9"/>
      <c r="L501" s="9"/>
      <c r="M501" s="9"/>
      <c r="N501" s="9"/>
      <c r="O501" s="9"/>
      <c r="P501" s="9"/>
      <c r="Q501" s="9"/>
      <c r="R501" s="3"/>
      <c r="S501" s="3"/>
      <c r="T501" s="3"/>
    </row>
    <row r="502" spans="10:20">
      <c r="J502" s="9"/>
      <c r="K502" s="9"/>
      <c r="L502" s="9"/>
      <c r="M502" s="9"/>
      <c r="N502" s="9"/>
      <c r="O502" s="9"/>
      <c r="P502" s="9"/>
      <c r="Q502" s="9"/>
      <c r="R502" s="3"/>
      <c r="S502" s="3"/>
      <c r="T502" s="3"/>
    </row>
    <row r="503" spans="10:20">
      <c r="J503" s="9"/>
      <c r="K503" s="9"/>
      <c r="L503" s="9"/>
      <c r="M503" s="9"/>
      <c r="N503" s="9"/>
      <c r="O503" s="9"/>
      <c r="P503" s="9"/>
      <c r="Q503" s="9"/>
      <c r="R503" s="3"/>
      <c r="S503" s="3"/>
      <c r="T503" s="3"/>
    </row>
    <row r="504" spans="10:20">
      <c r="J504" s="9"/>
      <c r="K504" s="9"/>
      <c r="L504" s="9"/>
      <c r="M504" s="9"/>
      <c r="N504" s="9"/>
      <c r="O504" s="9"/>
      <c r="P504" s="9"/>
      <c r="Q504" s="9"/>
      <c r="R504" s="3"/>
      <c r="S504" s="3"/>
      <c r="T504" s="3"/>
    </row>
    <row r="505" spans="10:20">
      <c r="J505" s="9"/>
      <c r="K505" s="9"/>
      <c r="L505" s="9"/>
      <c r="M505" s="9"/>
      <c r="N505" s="9"/>
      <c r="O505" s="9"/>
      <c r="P505" s="9"/>
      <c r="Q505" s="9"/>
      <c r="R505" s="3"/>
      <c r="S505" s="3"/>
      <c r="T505" s="3"/>
    </row>
    <row r="506" spans="10:20">
      <c r="J506" s="9"/>
      <c r="K506" s="9"/>
      <c r="L506" s="9"/>
      <c r="M506" s="9"/>
      <c r="N506" s="9"/>
      <c r="O506" s="9"/>
      <c r="P506" s="9"/>
      <c r="Q506" s="9"/>
      <c r="R506" s="3"/>
      <c r="S506" s="3"/>
      <c r="T506" s="3"/>
    </row>
    <row r="507" spans="10:20">
      <c r="J507" s="9"/>
      <c r="K507" s="9"/>
      <c r="L507" s="9"/>
      <c r="M507" s="9"/>
      <c r="N507" s="9"/>
      <c r="O507" s="9"/>
      <c r="P507" s="9"/>
      <c r="Q507" s="9"/>
      <c r="R507" s="3"/>
      <c r="S507" s="3"/>
      <c r="T507" s="3"/>
    </row>
    <row r="508" spans="10:20">
      <c r="J508" s="9"/>
      <c r="K508" s="9"/>
      <c r="L508" s="9"/>
      <c r="M508" s="9"/>
      <c r="N508" s="9"/>
      <c r="O508" s="9"/>
      <c r="P508" s="9"/>
      <c r="Q508" s="9"/>
      <c r="R508" s="3"/>
      <c r="S508" s="3"/>
      <c r="T508" s="3"/>
    </row>
    <row r="509" spans="10:20">
      <c r="J509" s="9"/>
      <c r="K509" s="9"/>
      <c r="L509" s="9"/>
      <c r="M509" s="9"/>
      <c r="N509" s="9"/>
      <c r="O509" s="9"/>
      <c r="P509" s="9"/>
      <c r="Q509" s="9"/>
      <c r="R509" s="3"/>
      <c r="S509" s="3"/>
      <c r="T509" s="3"/>
    </row>
    <row r="510" spans="10:20">
      <c r="J510" s="9"/>
      <c r="K510" s="9"/>
      <c r="L510" s="9"/>
      <c r="M510" s="9"/>
      <c r="N510" s="9"/>
      <c r="O510" s="9"/>
      <c r="P510" s="9"/>
      <c r="Q510" s="9"/>
      <c r="R510" s="3"/>
      <c r="S510" s="3"/>
      <c r="T510" s="3"/>
    </row>
    <row r="511" spans="10:20">
      <c r="J511" s="9"/>
      <c r="K511" s="9"/>
      <c r="L511" s="9"/>
      <c r="M511" s="9"/>
      <c r="N511" s="9"/>
      <c r="O511" s="9"/>
      <c r="P511" s="9"/>
      <c r="Q511" s="9"/>
      <c r="R511" s="3"/>
      <c r="S511" s="3"/>
      <c r="T511" s="3"/>
    </row>
    <row r="512" spans="10:20">
      <c r="J512" s="9"/>
      <c r="K512" s="9"/>
      <c r="L512" s="9"/>
      <c r="M512" s="9"/>
      <c r="N512" s="9"/>
      <c r="O512" s="9"/>
      <c r="P512" s="9"/>
      <c r="Q512" s="9"/>
      <c r="R512" s="3"/>
      <c r="S512" s="3"/>
      <c r="T512" s="3"/>
    </row>
    <row r="513" spans="10:20">
      <c r="J513" s="9"/>
      <c r="K513" s="9"/>
      <c r="L513" s="9"/>
      <c r="M513" s="9"/>
      <c r="N513" s="9"/>
      <c r="O513" s="9"/>
      <c r="P513" s="9"/>
      <c r="Q513" s="9"/>
      <c r="R513" s="3"/>
      <c r="S513" s="3"/>
      <c r="T513" s="3"/>
    </row>
    <row r="514" spans="10:20">
      <c r="J514" s="9"/>
      <c r="K514" s="9"/>
      <c r="L514" s="9"/>
      <c r="M514" s="9"/>
      <c r="N514" s="9"/>
      <c r="O514" s="9"/>
      <c r="P514" s="9"/>
      <c r="Q514" s="9"/>
      <c r="R514" s="3"/>
      <c r="S514" s="3"/>
      <c r="T514" s="3"/>
    </row>
    <row r="515" spans="10:20">
      <c r="J515" s="9"/>
      <c r="K515" s="9"/>
      <c r="L515" s="9"/>
      <c r="M515" s="9"/>
      <c r="N515" s="9"/>
      <c r="O515" s="9"/>
      <c r="P515" s="9"/>
      <c r="Q515" s="9"/>
      <c r="R515" s="3"/>
      <c r="S515" s="3"/>
      <c r="T515" s="3"/>
    </row>
    <row r="516" spans="10:20">
      <c r="J516" s="9"/>
      <c r="K516" s="9"/>
      <c r="L516" s="9"/>
      <c r="M516" s="9"/>
      <c r="N516" s="9"/>
      <c r="O516" s="9"/>
      <c r="P516" s="9"/>
      <c r="Q516" s="9"/>
      <c r="R516" s="3"/>
      <c r="S516" s="3"/>
      <c r="T516" s="3"/>
    </row>
    <row r="517" spans="10:20">
      <c r="J517" s="9"/>
      <c r="K517" s="9"/>
      <c r="L517" s="9"/>
      <c r="M517" s="9"/>
      <c r="N517" s="9"/>
      <c r="O517" s="9"/>
      <c r="P517" s="9"/>
      <c r="Q517" s="9"/>
      <c r="R517" s="3"/>
      <c r="S517" s="3"/>
      <c r="T517" s="3"/>
    </row>
    <row r="518" spans="10:20">
      <c r="J518" s="9"/>
      <c r="K518" s="9"/>
      <c r="L518" s="9"/>
      <c r="M518" s="9"/>
      <c r="N518" s="9"/>
      <c r="O518" s="9"/>
      <c r="P518" s="9"/>
      <c r="Q518" s="9"/>
      <c r="R518" s="3"/>
      <c r="S518" s="3"/>
      <c r="T518" s="3"/>
    </row>
    <row r="519" spans="10:20">
      <c r="J519" s="9"/>
      <c r="K519" s="9"/>
      <c r="L519" s="9"/>
      <c r="M519" s="9"/>
      <c r="N519" s="9"/>
      <c r="O519" s="9"/>
      <c r="P519" s="9"/>
      <c r="Q519" s="9"/>
      <c r="R519" s="3"/>
      <c r="S519" s="3"/>
      <c r="T519" s="3"/>
    </row>
    <row r="520" spans="10:20">
      <c r="J520" s="9"/>
      <c r="K520" s="9"/>
      <c r="L520" s="9"/>
      <c r="M520" s="9"/>
      <c r="N520" s="9"/>
      <c r="O520" s="9"/>
      <c r="P520" s="9"/>
      <c r="Q520" s="9"/>
      <c r="R520" s="3"/>
      <c r="S520" s="3"/>
      <c r="T520" s="3"/>
    </row>
    <row r="521" spans="10:20">
      <c r="J521" s="9"/>
      <c r="K521" s="9"/>
      <c r="L521" s="9"/>
      <c r="M521" s="9"/>
      <c r="N521" s="9"/>
      <c r="O521" s="9"/>
      <c r="P521" s="9"/>
      <c r="Q521" s="9"/>
      <c r="R521" s="3"/>
      <c r="S521" s="3"/>
      <c r="T521" s="3"/>
    </row>
    <row r="522" spans="10:20">
      <c r="J522" s="9"/>
      <c r="K522" s="9"/>
      <c r="L522" s="9"/>
      <c r="M522" s="9"/>
      <c r="N522" s="9"/>
      <c r="O522" s="9"/>
      <c r="P522" s="9"/>
      <c r="Q522" s="9"/>
      <c r="R522" s="3"/>
      <c r="S522" s="3"/>
      <c r="T522" s="3"/>
    </row>
    <row r="523" spans="10:20">
      <c r="J523" s="9"/>
      <c r="K523" s="9"/>
      <c r="L523" s="9"/>
      <c r="M523" s="9"/>
      <c r="N523" s="9"/>
      <c r="O523" s="9"/>
      <c r="P523" s="9"/>
      <c r="Q523" s="9"/>
      <c r="R523" s="3"/>
      <c r="S523" s="3"/>
      <c r="T523" s="3"/>
    </row>
    <row r="524" spans="10:20">
      <c r="J524" s="9"/>
      <c r="K524" s="9"/>
      <c r="L524" s="9"/>
      <c r="M524" s="9"/>
      <c r="N524" s="9"/>
      <c r="O524" s="9"/>
      <c r="P524" s="9"/>
      <c r="Q524" s="9"/>
      <c r="R524" s="3"/>
      <c r="S524" s="3"/>
      <c r="T524" s="3"/>
    </row>
    <row r="525" spans="10:20">
      <c r="J525" s="9"/>
      <c r="K525" s="9"/>
      <c r="L525" s="9"/>
      <c r="M525" s="9"/>
      <c r="N525" s="9"/>
      <c r="O525" s="9"/>
      <c r="P525" s="9"/>
      <c r="Q525" s="9"/>
      <c r="R525" s="3"/>
      <c r="S525" s="3"/>
      <c r="T525" s="3"/>
    </row>
    <row r="526" spans="10:20">
      <c r="J526" s="9"/>
      <c r="K526" s="9"/>
      <c r="L526" s="9"/>
      <c r="M526" s="9"/>
      <c r="N526" s="9"/>
      <c r="O526" s="9"/>
      <c r="P526" s="9"/>
      <c r="Q526" s="9"/>
      <c r="R526" s="3"/>
      <c r="S526" s="3"/>
      <c r="T526" s="3"/>
    </row>
    <row r="527" spans="10:20">
      <c r="J527" s="9"/>
      <c r="K527" s="9"/>
      <c r="L527" s="9"/>
      <c r="M527" s="9"/>
      <c r="N527" s="9"/>
      <c r="O527" s="9"/>
      <c r="P527" s="9"/>
      <c r="Q527" s="9"/>
      <c r="R527" s="3"/>
      <c r="S527" s="3"/>
      <c r="T527" s="3"/>
    </row>
    <row r="528" spans="10:20">
      <c r="J528" s="9"/>
      <c r="K528" s="9"/>
      <c r="L528" s="9"/>
      <c r="M528" s="9"/>
      <c r="N528" s="9"/>
      <c r="O528" s="9"/>
      <c r="P528" s="9"/>
      <c r="Q528" s="9"/>
      <c r="R528" s="3"/>
      <c r="S528" s="3"/>
      <c r="T528" s="3"/>
    </row>
    <row r="529" spans="10:20">
      <c r="J529" s="9"/>
      <c r="K529" s="9"/>
      <c r="L529" s="9"/>
      <c r="M529" s="9"/>
      <c r="N529" s="9"/>
      <c r="O529" s="9"/>
      <c r="P529" s="9"/>
      <c r="Q529" s="9"/>
      <c r="R529" s="3"/>
      <c r="S529" s="3"/>
      <c r="T529" s="3"/>
    </row>
    <row r="530" spans="10:20">
      <c r="J530" s="9"/>
      <c r="K530" s="9"/>
      <c r="L530" s="9"/>
      <c r="M530" s="9"/>
      <c r="N530" s="9"/>
      <c r="O530" s="9"/>
      <c r="P530" s="9"/>
      <c r="Q530" s="9"/>
      <c r="R530" s="3"/>
      <c r="S530" s="3"/>
      <c r="T530" s="3"/>
    </row>
    <row r="531" spans="10:20">
      <c r="J531" s="9"/>
      <c r="K531" s="9"/>
      <c r="L531" s="9"/>
      <c r="M531" s="9"/>
      <c r="N531" s="9"/>
      <c r="O531" s="9"/>
      <c r="P531" s="9"/>
      <c r="Q531" s="9"/>
      <c r="R531" s="3"/>
      <c r="S531" s="3"/>
      <c r="T531" s="3"/>
    </row>
    <row r="532" spans="10:20">
      <c r="J532" s="9"/>
      <c r="K532" s="9"/>
      <c r="L532" s="9"/>
      <c r="M532" s="9"/>
      <c r="N532" s="9"/>
      <c r="O532" s="9"/>
      <c r="P532" s="9"/>
      <c r="Q532" s="9"/>
      <c r="R532" s="3"/>
      <c r="S532" s="3"/>
      <c r="T532" s="3"/>
    </row>
    <row r="533" spans="10:20">
      <c r="J533" s="9"/>
      <c r="K533" s="9"/>
      <c r="L533" s="9"/>
      <c r="M533" s="9"/>
      <c r="N533" s="9"/>
      <c r="O533" s="9"/>
      <c r="P533" s="9"/>
      <c r="Q533" s="9"/>
      <c r="R533" s="3"/>
      <c r="S533" s="3"/>
      <c r="T533" s="3"/>
    </row>
    <row r="534" spans="10:20">
      <c r="J534" s="9"/>
      <c r="K534" s="9"/>
      <c r="L534" s="9"/>
      <c r="M534" s="9"/>
      <c r="N534" s="9"/>
      <c r="O534" s="9"/>
      <c r="P534" s="9"/>
      <c r="Q534" s="9"/>
      <c r="R534" s="3"/>
      <c r="S534" s="3"/>
      <c r="T534" s="3"/>
    </row>
    <row r="535" spans="10:20">
      <c r="J535" s="9"/>
      <c r="K535" s="9"/>
      <c r="L535" s="9"/>
      <c r="M535" s="9"/>
      <c r="N535" s="9"/>
      <c r="O535" s="9"/>
      <c r="P535" s="9"/>
      <c r="Q535" s="9"/>
      <c r="R535" s="3"/>
      <c r="S535" s="3"/>
      <c r="T535" s="3"/>
    </row>
    <row r="536" spans="10:20">
      <c r="J536" s="9"/>
      <c r="K536" s="9"/>
      <c r="L536" s="9"/>
      <c r="M536" s="9"/>
      <c r="N536" s="9"/>
      <c r="O536" s="9"/>
      <c r="P536" s="9"/>
      <c r="Q536" s="9"/>
      <c r="R536" s="3"/>
      <c r="S536" s="3"/>
      <c r="T536" s="3"/>
    </row>
    <row r="537" spans="10:20">
      <c r="J537" s="9"/>
      <c r="K537" s="9"/>
      <c r="L537" s="9"/>
      <c r="M537" s="9"/>
      <c r="N537" s="9"/>
      <c r="O537" s="9"/>
      <c r="P537" s="9"/>
      <c r="Q537" s="9"/>
      <c r="R537" s="3"/>
      <c r="S537" s="3"/>
      <c r="T537" s="3"/>
    </row>
    <row r="538" spans="10:20">
      <c r="J538" s="9"/>
      <c r="K538" s="9"/>
      <c r="L538" s="9"/>
      <c r="M538" s="9"/>
      <c r="N538" s="9"/>
      <c r="O538" s="9"/>
      <c r="P538" s="9"/>
      <c r="Q538" s="9"/>
      <c r="R538" s="3"/>
      <c r="S538" s="3"/>
      <c r="T538" s="3"/>
    </row>
    <row r="539" spans="10:20">
      <c r="J539" s="9"/>
      <c r="K539" s="9"/>
      <c r="L539" s="9"/>
      <c r="M539" s="9"/>
      <c r="N539" s="9"/>
      <c r="O539" s="9"/>
      <c r="P539" s="9"/>
      <c r="Q539" s="9"/>
      <c r="R539" s="3"/>
      <c r="S539" s="3"/>
      <c r="T539" s="3"/>
    </row>
    <row r="540" spans="10:20">
      <c r="J540" s="9"/>
      <c r="K540" s="9"/>
      <c r="L540" s="9"/>
      <c r="M540" s="9"/>
      <c r="N540" s="9"/>
      <c r="O540" s="9"/>
      <c r="P540" s="9"/>
      <c r="Q540" s="9"/>
      <c r="R540" s="3"/>
      <c r="S540" s="3"/>
      <c r="T540" s="3"/>
    </row>
    <row r="541" spans="10:20">
      <c r="J541" s="9"/>
      <c r="K541" s="9"/>
      <c r="L541" s="9"/>
      <c r="M541" s="9"/>
      <c r="N541" s="9"/>
      <c r="O541" s="9"/>
      <c r="P541" s="9"/>
      <c r="Q541" s="9"/>
      <c r="R541" s="3"/>
      <c r="S541" s="3"/>
      <c r="T541" s="3"/>
    </row>
    <row r="542" spans="10:20">
      <c r="J542" s="9"/>
      <c r="K542" s="9"/>
      <c r="L542" s="9"/>
      <c r="M542" s="9"/>
      <c r="N542" s="9"/>
      <c r="O542" s="9"/>
      <c r="P542" s="9"/>
      <c r="Q542" s="9"/>
      <c r="R542" s="3"/>
      <c r="S542" s="3"/>
      <c r="T542" s="3"/>
    </row>
    <row r="543" spans="10:20">
      <c r="J543" s="9"/>
      <c r="K543" s="9"/>
      <c r="L543" s="9"/>
      <c r="M543" s="9"/>
      <c r="N543" s="9"/>
      <c r="O543" s="9"/>
      <c r="P543" s="9"/>
      <c r="Q543" s="9"/>
      <c r="R543" s="3"/>
      <c r="S543" s="3"/>
      <c r="T543" s="3"/>
    </row>
    <row r="544" spans="10:20">
      <c r="J544" s="9"/>
      <c r="K544" s="9"/>
      <c r="L544" s="9"/>
      <c r="M544" s="9"/>
      <c r="N544" s="9"/>
      <c r="O544" s="9"/>
      <c r="P544" s="9"/>
      <c r="Q544" s="9"/>
      <c r="R544" s="3"/>
      <c r="S544" s="3"/>
      <c r="T544" s="3"/>
    </row>
    <row r="545" spans="10:20">
      <c r="J545" s="9"/>
      <c r="K545" s="9"/>
      <c r="L545" s="9"/>
      <c r="M545" s="9"/>
      <c r="N545" s="9"/>
      <c r="O545" s="9"/>
      <c r="P545" s="9"/>
      <c r="Q545" s="9"/>
      <c r="R545" s="3"/>
      <c r="S545" s="3"/>
      <c r="T545" s="3"/>
    </row>
    <row r="546" spans="10:20">
      <c r="J546" s="9"/>
      <c r="K546" s="9"/>
      <c r="L546" s="9"/>
      <c r="M546" s="9"/>
      <c r="N546" s="9"/>
      <c r="O546" s="9"/>
      <c r="P546" s="9"/>
      <c r="Q546" s="9"/>
      <c r="R546" s="3"/>
      <c r="S546" s="3"/>
      <c r="T546" s="3"/>
    </row>
    <row r="547" spans="10:20">
      <c r="J547" s="9"/>
      <c r="K547" s="9"/>
      <c r="L547" s="9"/>
      <c r="M547" s="9"/>
      <c r="N547" s="9"/>
      <c r="O547" s="9"/>
      <c r="P547" s="9"/>
      <c r="Q547" s="9"/>
      <c r="R547" s="3"/>
      <c r="S547" s="3"/>
      <c r="T547" s="3"/>
    </row>
    <row r="548" spans="10:20">
      <c r="J548" s="9"/>
      <c r="K548" s="9"/>
      <c r="L548" s="9"/>
      <c r="M548" s="9"/>
      <c r="N548" s="9"/>
      <c r="O548" s="9"/>
      <c r="P548" s="9"/>
      <c r="Q548" s="9"/>
      <c r="R548" s="3"/>
      <c r="S548" s="3"/>
      <c r="T548" s="3"/>
    </row>
    <row r="549" spans="10:20">
      <c r="J549" s="9"/>
      <c r="K549" s="9"/>
      <c r="L549" s="9"/>
      <c r="M549" s="9"/>
      <c r="N549" s="9"/>
      <c r="O549" s="9"/>
      <c r="P549" s="9"/>
      <c r="Q549" s="9"/>
      <c r="R549" s="3"/>
      <c r="S549" s="3"/>
      <c r="T549" s="3"/>
    </row>
    <row r="550" spans="10:20">
      <c r="J550" s="9"/>
      <c r="K550" s="9"/>
      <c r="L550" s="9"/>
      <c r="M550" s="9"/>
      <c r="N550" s="9"/>
      <c r="O550" s="9"/>
      <c r="P550" s="9"/>
      <c r="Q550" s="9"/>
      <c r="R550" s="3"/>
      <c r="S550" s="3"/>
      <c r="T550" s="3"/>
    </row>
    <row r="551" spans="10:20">
      <c r="J551" s="9"/>
      <c r="K551" s="9"/>
      <c r="L551" s="9"/>
      <c r="M551" s="9"/>
      <c r="N551" s="9"/>
      <c r="O551" s="9"/>
      <c r="P551" s="9"/>
      <c r="Q551" s="9"/>
      <c r="R551" s="3"/>
      <c r="S551" s="3"/>
      <c r="T551" s="3"/>
    </row>
    <row r="552" spans="10:20">
      <c r="J552" s="9"/>
      <c r="K552" s="9"/>
      <c r="L552" s="9"/>
      <c r="M552" s="9"/>
      <c r="N552" s="9"/>
      <c r="O552" s="9"/>
      <c r="P552" s="9"/>
      <c r="Q552" s="9"/>
      <c r="R552" s="3"/>
      <c r="S552" s="3"/>
      <c r="T552" s="3"/>
    </row>
    <row r="553" spans="10:20">
      <c r="J553" s="9"/>
      <c r="K553" s="9"/>
      <c r="L553" s="9"/>
      <c r="M553" s="9"/>
      <c r="N553" s="9"/>
      <c r="O553" s="9"/>
      <c r="P553" s="9"/>
      <c r="Q553" s="9"/>
      <c r="R553" s="3"/>
      <c r="S553" s="3"/>
      <c r="T553" s="3"/>
    </row>
    <row r="554" spans="10:20">
      <c r="J554" s="9"/>
      <c r="K554" s="9"/>
      <c r="L554" s="9"/>
      <c r="M554" s="9"/>
      <c r="N554" s="9"/>
      <c r="O554" s="9"/>
      <c r="P554" s="9"/>
      <c r="Q554" s="9"/>
      <c r="R554" s="3"/>
      <c r="S554" s="3"/>
      <c r="T554" s="3"/>
    </row>
    <row r="555" spans="10:20">
      <c r="J555" s="9"/>
      <c r="K555" s="9"/>
      <c r="L555" s="9"/>
      <c r="M555" s="9"/>
      <c r="N555" s="9"/>
      <c r="O555" s="9"/>
      <c r="P555" s="9"/>
      <c r="Q555" s="9"/>
      <c r="R555" s="3"/>
      <c r="S555" s="3"/>
      <c r="T555" s="3"/>
    </row>
    <row r="556" spans="10:20">
      <c r="J556" s="9"/>
      <c r="K556" s="9"/>
      <c r="L556" s="9"/>
      <c r="M556" s="9"/>
      <c r="N556" s="9"/>
      <c r="O556" s="9"/>
      <c r="P556" s="9"/>
      <c r="Q556" s="9"/>
      <c r="R556" s="3"/>
      <c r="S556" s="3"/>
      <c r="T556" s="3"/>
    </row>
    <row r="557" spans="10:20">
      <c r="J557" s="9"/>
      <c r="K557" s="9"/>
      <c r="L557" s="9"/>
      <c r="M557" s="9"/>
      <c r="N557" s="9"/>
      <c r="O557" s="9"/>
      <c r="P557" s="9"/>
      <c r="Q557" s="9"/>
      <c r="R557" s="3"/>
      <c r="S557" s="3"/>
      <c r="T557" s="3"/>
    </row>
    <row r="558" spans="10:20">
      <c r="J558" s="9"/>
      <c r="K558" s="9"/>
      <c r="L558" s="9"/>
      <c r="M558" s="9"/>
      <c r="N558" s="9"/>
      <c r="O558" s="9"/>
      <c r="P558" s="9"/>
      <c r="Q558" s="9"/>
      <c r="R558" s="3"/>
      <c r="S558" s="3"/>
      <c r="T558" s="3"/>
    </row>
    <row r="559" spans="10:20">
      <c r="J559" s="9"/>
      <c r="K559" s="9"/>
      <c r="L559" s="9"/>
      <c r="M559" s="9"/>
      <c r="N559" s="9"/>
      <c r="O559" s="9"/>
      <c r="P559" s="9"/>
      <c r="Q559" s="9"/>
      <c r="R559" s="3"/>
      <c r="S559" s="3"/>
      <c r="T559" s="3"/>
    </row>
    <row r="560" spans="10:20">
      <c r="J560" s="9"/>
      <c r="K560" s="9"/>
      <c r="L560" s="9"/>
      <c r="M560" s="9"/>
      <c r="N560" s="9"/>
      <c r="O560" s="9"/>
      <c r="P560" s="9"/>
      <c r="Q560" s="9"/>
      <c r="R560" s="3"/>
      <c r="S560" s="3"/>
      <c r="T560" s="3"/>
    </row>
    <row r="561" spans="10:20">
      <c r="J561" s="9"/>
      <c r="K561" s="9"/>
      <c r="L561" s="9"/>
      <c r="M561" s="9"/>
      <c r="N561" s="9"/>
      <c r="O561" s="9"/>
      <c r="P561" s="9"/>
      <c r="Q561" s="9"/>
      <c r="R561" s="3"/>
      <c r="S561" s="3"/>
      <c r="T561" s="3"/>
    </row>
    <row r="562" spans="10:20">
      <c r="J562" s="9"/>
      <c r="K562" s="9"/>
      <c r="L562" s="9"/>
      <c r="M562" s="9"/>
      <c r="N562" s="9"/>
      <c r="O562" s="9"/>
      <c r="P562" s="9"/>
      <c r="Q562" s="9"/>
      <c r="R562" s="3"/>
      <c r="S562" s="3"/>
      <c r="T562" s="3"/>
    </row>
    <row r="563" spans="10:20">
      <c r="J563" s="9"/>
      <c r="K563" s="9"/>
      <c r="L563" s="9"/>
      <c r="M563" s="9"/>
      <c r="N563" s="9"/>
      <c r="O563" s="9"/>
      <c r="P563" s="9"/>
      <c r="Q563" s="9"/>
      <c r="R563" s="3"/>
      <c r="S563" s="3"/>
      <c r="T563" s="3"/>
    </row>
    <row r="564" spans="10:20">
      <c r="J564" s="9"/>
      <c r="K564" s="9"/>
      <c r="L564" s="9"/>
      <c r="M564" s="9"/>
      <c r="N564" s="9"/>
      <c r="O564" s="9"/>
      <c r="P564" s="9"/>
      <c r="Q564" s="9"/>
      <c r="R564" s="3"/>
      <c r="S564" s="3"/>
      <c r="T564" s="3"/>
    </row>
    <row r="565" spans="10:20">
      <c r="J565" s="9"/>
      <c r="K565" s="9"/>
      <c r="L565" s="9"/>
      <c r="M565" s="9"/>
      <c r="N565" s="9"/>
      <c r="O565" s="9"/>
      <c r="P565" s="9"/>
      <c r="Q565" s="9"/>
      <c r="R565" s="3"/>
      <c r="S565" s="3"/>
      <c r="T565" s="3"/>
    </row>
    <row r="566" spans="10:20">
      <c r="J566" s="9"/>
      <c r="K566" s="9"/>
      <c r="L566" s="9"/>
      <c r="M566" s="9"/>
      <c r="N566" s="9"/>
      <c r="O566" s="9"/>
      <c r="P566" s="9"/>
      <c r="Q566" s="9"/>
      <c r="R566" s="3"/>
      <c r="S566" s="3"/>
      <c r="T566" s="3"/>
    </row>
    <row r="567" spans="10:20">
      <c r="J567" s="9"/>
      <c r="K567" s="9"/>
      <c r="L567" s="9"/>
      <c r="M567" s="9"/>
      <c r="N567" s="9"/>
      <c r="O567" s="9"/>
      <c r="P567" s="9"/>
      <c r="Q567" s="9"/>
      <c r="R567" s="3"/>
      <c r="S567" s="3"/>
      <c r="T567" s="3"/>
    </row>
    <row r="568" spans="10:20">
      <c r="J568" s="9"/>
      <c r="K568" s="9"/>
      <c r="L568" s="9"/>
      <c r="M568" s="9"/>
      <c r="N568" s="9"/>
      <c r="O568" s="9"/>
      <c r="P568" s="9"/>
      <c r="Q568" s="9"/>
      <c r="R568" s="3"/>
      <c r="S568" s="3"/>
      <c r="T568" s="3"/>
    </row>
    <row r="569" spans="10:20">
      <c r="J569" s="9"/>
      <c r="K569" s="9"/>
      <c r="L569" s="9"/>
      <c r="M569" s="9"/>
      <c r="N569" s="9"/>
      <c r="O569" s="9"/>
      <c r="P569" s="9"/>
      <c r="Q569" s="9"/>
      <c r="R569" s="3"/>
      <c r="S569" s="3"/>
      <c r="T569" s="3"/>
    </row>
    <row r="570" spans="10:20">
      <c r="J570" s="9"/>
      <c r="K570" s="9"/>
      <c r="L570" s="9"/>
      <c r="M570" s="9"/>
      <c r="N570" s="9"/>
      <c r="O570" s="9"/>
      <c r="P570" s="9"/>
      <c r="Q570" s="9"/>
      <c r="R570" s="3"/>
      <c r="S570" s="3"/>
      <c r="T570" s="3"/>
    </row>
    <row r="571" spans="10:20">
      <c r="J571" s="9"/>
      <c r="K571" s="9"/>
      <c r="L571" s="9"/>
      <c r="M571" s="9"/>
      <c r="N571" s="9"/>
      <c r="O571" s="9"/>
      <c r="P571" s="9"/>
      <c r="Q571" s="9"/>
      <c r="R571" s="3"/>
      <c r="S571" s="3"/>
      <c r="T571" s="3"/>
    </row>
    <row r="572" spans="10:20">
      <c r="J572" s="9"/>
      <c r="K572" s="9"/>
      <c r="L572" s="9"/>
      <c r="M572" s="9"/>
      <c r="N572" s="9"/>
      <c r="O572" s="9"/>
      <c r="P572" s="9"/>
      <c r="Q572" s="9"/>
      <c r="R572" s="3"/>
      <c r="S572" s="3"/>
      <c r="T572" s="3"/>
    </row>
    <row r="573" spans="10:20">
      <c r="J573" s="9"/>
      <c r="K573" s="9"/>
      <c r="L573" s="9"/>
      <c r="M573" s="9"/>
      <c r="N573" s="9"/>
      <c r="O573" s="9"/>
      <c r="P573" s="9"/>
      <c r="Q573" s="9"/>
      <c r="R573" s="3"/>
      <c r="S573" s="3"/>
      <c r="T573" s="3"/>
    </row>
    <row r="574" spans="10:20">
      <c r="J574" s="9"/>
      <c r="K574" s="9"/>
      <c r="L574" s="9"/>
      <c r="M574" s="9"/>
      <c r="N574" s="9"/>
      <c r="O574" s="9"/>
      <c r="P574" s="9"/>
      <c r="Q574" s="9"/>
      <c r="R574" s="3"/>
      <c r="S574" s="3"/>
      <c r="T574" s="3"/>
    </row>
    <row r="575" spans="10:20">
      <c r="J575" s="9"/>
      <c r="K575" s="9"/>
      <c r="L575" s="9"/>
      <c r="M575" s="9"/>
      <c r="N575" s="9"/>
      <c r="O575" s="9"/>
      <c r="P575" s="9"/>
      <c r="Q575" s="9"/>
      <c r="R575" s="3"/>
      <c r="S575" s="3"/>
      <c r="T575" s="3"/>
    </row>
    <row r="576" spans="10:20">
      <c r="J576" s="9"/>
      <c r="K576" s="9"/>
      <c r="L576" s="9"/>
      <c r="M576" s="9"/>
      <c r="N576" s="9"/>
      <c r="O576" s="9"/>
      <c r="P576" s="9"/>
      <c r="Q576" s="9"/>
      <c r="R576" s="3"/>
      <c r="S576" s="3"/>
      <c r="T576" s="3"/>
    </row>
    <row r="577" spans="10:20">
      <c r="J577" s="9"/>
      <c r="K577" s="9"/>
      <c r="L577" s="9"/>
      <c r="M577" s="9"/>
      <c r="N577" s="9"/>
      <c r="O577" s="9"/>
      <c r="P577" s="9"/>
      <c r="Q577" s="9"/>
      <c r="R577" s="3"/>
      <c r="S577" s="3"/>
      <c r="T577" s="3"/>
    </row>
    <row r="578" spans="10:20">
      <c r="J578" s="9"/>
      <c r="K578" s="9"/>
      <c r="L578" s="9"/>
      <c r="M578" s="9"/>
      <c r="N578" s="9"/>
      <c r="O578" s="9"/>
      <c r="P578" s="9"/>
      <c r="Q578" s="9"/>
      <c r="R578" s="3"/>
      <c r="S578" s="3"/>
      <c r="T578" s="3"/>
    </row>
    <row r="579" spans="10:20">
      <c r="J579" s="9"/>
      <c r="K579" s="9"/>
      <c r="L579" s="9"/>
      <c r="M579" s="9"/>
      <c r="N579" s="9"/>
      <c r="O579" s="9"/>
      <c r="P579" s="9"/>
      <c r="Q579" s="9"/>
      <c r="R579" s="3"/>
      <c r="S579" s="3"/>
      <c r="T579" s="3"/>
    </row>
    <row r="580" spans="10:20">
      <c r="J580" s="9"/>
      <c r="K580" s="9"/>
      <c r="L580" s="9"/>
      <c r="M580" s="9"/>
      <c r="N580" s="9"/>
      <c r="O580" s="9"/>
      <c r="P580" s="9"/>
      <c r="Q580" s="9"/>
      <c r="R580" s="3"/>
      <c r="S580" s="3"/>
      <c r="T580" s="3"/>
    </row>
    <row r="581" spans="10:20">
      <c r="J581" s="9"/>
      <c r="K581" s="9"/>
      <c r="L581" s="9"/>
      <c r="M581" s="9"/>
      <c r="N581" s="9"/>
      <c r="O581" s="9"/>
      <c r="P581" s="9"/>
      <c r="Q581" s="9"/>
      <c r="R581" s="3"/>
      <c r="S581" s="3"/>
      <c r="T581" s="3"/>
    </row>
    <row r="582" spans="10:20">
      <c r="J582" s="9"/>
      <c r="K582" s="9"/>
      <c r="L582" s="9"/>
      <c r="M582" s="9"/>
      <c r="N582" s="9"/>
      <c r="O582" s="9"/>
      <c r="P582" s="9"/>
      <c r="Q582" s="9"/>
      <c r="R582" s="3"/>
      <c r="S582" s="3"/>
      <c r="T582" s="3"/>
    </row>
    <row r="583" spans="10:20">
      <c r="J583" s="9"/>
      <c r="K583" s="9"/>
      <c r="L583" s="9"/>
      <c r="M583" s="9"/>
      <c r="N583" s="9"/>
      <c r="O583" s="9"/>
      <c r="P583" s="9"/>
      <c r="Q583" s="9"/>
      <c r="R583" s="3"/>
      <c r="S583" s="3"/>
      <c r="T583" s="3"/>
    </row>
    <row r="584" spans="10:20">
      <c r="J584" s="9"/>
      <c r="K584" s="9"/>
      <c r="L584" s="9"/>
      <c r="M584" s="9"/>
      <c r="N584" s="9"/>
      <c r="O584" s="9"/>
      <c r="P584" s="9"/>
      <c r="Q584" s="9"/>
      <c r="R584" s="3"/>
      <c r="S584" s="3"/>
      <c r="T584" s="3"/>
    </row>
    <row r="585" spans="10:20">
      <c r="J585" s="9"/>
      <c r="K585" s="9"/>
      <c r="L585" s="9"/>
      <c r="M585" s="9"/>
      <c r="N585" s="9"/>
      <c r="O585" s="9"/>
      <c r="P585" s="9"/>
      <c r="Q585" s="9"/>
      <c r="R585" s="3"/>
      <c r="S585" s="3"/>
      <c r="T585" s="3"/>
    </row>
    <row r="586" spans="10:20">
      <c r="J586" s="9"/>
      <c r="K586" s="9"/>
      <c r="L586" s="9"/>
      <c r="M586" s="9"/>
      <c r="N586" s="9"/>
      <c r="O586" s="9"/>
      <c r="P586" s="9"/>
      <c r="Q586" s="9"/>
      <c r="R586" s="3"/>
      <c r="S586" s="3"/>
      <c r="T586" s="3"/>
    </row>
    <row r="587" spans="10:20">
      <c r="J587" s="9"/>
      <c r="K587" s="9"/>
      <c r="L587" s="9"/>
      <c r="M587" s="9"/>
      <c r="N587" s="9"/>
      <c r="O587" s="9"/>
      <c r="P587" s="9"/>
      <c r="Q587" s="9"/>
      <c r="R587" s="3"/>
      <c r="S587" s="3"/>
      <c r="T587" s="3"/>
    </row>
    <row r="588" spans="10:20">
      <c r="J588" s="9"/>
      <c r="K588" s="9"/>
      <c r="L588" s="9"/>
      <c r="M588" s="9"/>
      <c r="N588" s="9"/>
      <c r="O588" s="9"/>
      <c r="P588" s="9"/>
      <c r="Q588" s="9"/>
      <c r="R588" s="3"/>
      <c r="S588" s="3"/>
      <c r="T588" s="3"/>
    </row>
    <row r="589" spans="10:20">
      <c r="J589" s="9"/>
      <c r="K589" s="9"/>
      <c r="L589" s="9"/>
      <c r="M589" s="9"/>
      <c r="N589" s="9"/>
      <c r="O589" s="9"/>
      <c r="P589" s="9"/>
      <c r="Q589" s="9"/>
      <c r="R589" s="3"/>
      <c r="S589" s="3"/>
      <c r="T589" s="3"/>
    </row>
    <row r="590" spans="10:20">
      <c r="J590" s="9"/>
      <c r="K590" s="9"/>
      <c r="L590" s="9"/>
      <c r="M590" s="9"/>
      <c r="N590" s="9"/>
      <c r="O590" s="9"/>
      <c r="P590" s="9"/>
      <c r="Q590" s="9"/>
      <c r="R590" s="3"/>
      <c r="S590" s="3"/>
      <c r="T590" s="3"/>
    </row>
    <row r="591" spans="10:20">
      <c r="J591" s="9"/>
      <c r="K591" s="9"/>
      <c r="L591" s="9"/>
      <c r="M591" s="9"/>
      <c r="N591" s="9"/>
      <c r="O591" s="9"/>
      <c r="P591" s="9"/>
      <c r="Q591" s="9"/>
      <c r="R591" s="3"/>
      <c r="S591" s="3"/>
      <c r="T591" s="3"/>
    </row>
    <row r="592" spans="10:20">
      <c r="J592" s="9"/>
      <c r="K592" s="9"/>
      <c r="L592" s="9"/>
      <c r="M592" s="9"/>
      <c r="N592" s="9"/>
      <c r="O592" s="9"/>
      <c r="P592" s="9"/>
      <c r="Q592" s="9"/>
      <c r="R592" s="3"/>
      <c r="S592" s="3"/>
      <c r="T592" s="3"/>
    </row>
    <row r="593" spans="10:20">
      <c r="J593" s="9"/>
      <c r="K593" s="9"/>
      <c r="L593" s="9"/>
      <c r="M593" s="9"/>
      <c r="N593" s="9"/>
      <c r="O593" s="9"/>
      <c r="P593" s="9"/>
      <c r="Q593" s="9"/>
      <c r="R593" s="3"/>
      <c r="S593" s="3"/>
      <c r="T593" s="3"/>
    </row>
    <row r="594" spans="10:20">
      <c r="J594" s="9"/>
      <c r="K594" s="9"/>
      <c r="L594" s="9"/>
      <c r="M594" s="9"/>
      <c r="N594" s="9"/>
      <c r="O594" s="9"/>
      <c r="P594" s="9"/>
      <c r="Q594" s="9"/>
      <c r="R594" s="3"/>
      <c r="S594" s="3"/>
      <c r="T594" s="3"/>
    </row>
    <row r="595" spans="10:20">
      <c r="J595" s="9"/>
      <c r="K595" s="9"/>
      <c r="L595" s="9"/>
      <c r="M595" s="9"/>
      <c r="N595" s="9"/>
      <c r="O595" s="9"/>
      <c r="P595" s="9"/>
      <c r="Q595" s="9"/>
      <c r="R595" s="3"/>
      <c r="S595" s="3"/>
      <c r="T595" s="3"/>
    </row>
    <row r="596" spans="10:20">
      <c r="J596" s="9"/>
      <c r="K596" s="9"/>
      <c r="L596" s="9"/>
      <c r="M596" s="9"/>
      <c r="N596" s="9"/>
      <c r="O596" s="9"/>
      <c r="P596" s="9"/>
      <c r="Q596" s="9"/>
      <c r="R596" s="3"/>
      <c r="S596" s="3"/>
      <c r="T596" s="3"/>
    </row>
    <row r="597" spans="10:20">
      <c r="J597" s="9"/>
      <c r="K597" s="9"/>
      <c r="L597" s="9"/>
      <c r="M597" s="9"/>
      <c r="N597" s="9"/>
      <c r="O597" s="9"/>
      <c r="P597" s="9"/>
      <c r="Q597" s="9"/>
      <c r="R597" s="3"/>
      <c r="S597" s="3"/>
      <c r="T597" s="3"/>
    </row>
    <row r="598" spans="10:20">
      <c r="J598" s="9"/>
      <c r="K598" s="9"/>
      <c r="L598" s="9"/>
      <c r="M598" s="9"/>
      <c r="N598" s="9"/>
      <c r="O598" s="9"/>
      <c r="P598" s="9"/>
      <c r="Q598" s="9"/>
      <c r="R598" s="3"/>
      <c r="S598" s="3"/>
      <c r="T598" s="3"/>
    </row>
    <row r="599" spans="10:20">
      <c r="J599" s="9"/>
      <c r="K599" s="9"/>
      <c r="L599" s="9"/>
      <c r="M599" s="9"/>
      <c r="N599" s="9"/>
      <c r="O599" s="9"/>
      <c r="P599" s="9"/>
      <c r="Q599" s="9"/>
      <c r="R599" s="3"/>
      <c r="S599" s="3"/>
      <c r="T599" s="3"/>
    </row>
    <row r="600" spans="10:20">
      <c r="J600" s="9"/>
      <c r="K600" s="9"/>
      <c r="L600" s="9"/>
      <c r="M600" s="9"/>
      <c r="N600" s="9"/>
      <c r="O600" s="9"/>
      <c r="P600" s="9"/>
      <c r="Q600" s="9"/>
      <c r="R600" s="3"/>
      <c r="S600" s="3"/>
      <c r="T600" s="3"/>
    </row>
    <row r="601" spans="10:20">
      <c r="J601" s="9"/>
      <c r="K601" s="9"/>
      <c r="L601" s="9"/>
      <c r="M601" s="9"/>
      <c r="N601" s="9"/>
      <c r="O601" s="9"/>
      <c r="P601" s="9"/>
      <c r="Q601" s="9"/>
      <c r="R601" s="3"/>
      <c r="S601" s="3"/>
      <c r="T601" s="3"/>
    </row>
    <row r="602" spans="10:20">
      <c r="J602" s="9"/>
      <c r="K602" s="9"/>
      <c r="L602" s="9"/>
      <c r="M602" s="9"/>
      <c r="N602" s="9"/>
      <c r="O602" s="9"/>
      <c r="P602" s="9"/>
      <c r="Q602" s="9"/>
      <c r="R602" s="3"/>
      <c r="S602" s="3"/>
      <c r="T602" s="3"/>
    </row>
    <row r="603" spans="10:20">
      <c r="J603" s="9"/>
      <c r="K603" s="9"/>
      <c r="L603" s="9"/>
      <c r="M603" s="9"/>
      <c r="N603" s="9"/>
      <c r="O603" s="9"/>
      <c r="P603" s="9"/>
      <c r="Q603" s="9"/>
      <c r="R603" s="3"/>
      <c r="S603" s="3"/>
      <c r="T603" s="3"/>
    </row>
    <row r="604" spans="10:20">
      <c r="J604" s="9"/>
      <c r="K604" s="9"/>
      <c r="L604" s="9"/>
      <c r="M604" s="9"/>
      <c r="N604" s="9"/>
      <c r="O604" s="9"/>
      <c r="P604" s="9"/>
      <c r="Q604" s="9"/>
      <c r="R604" s="3"/>
      <c r="S604" s="3"/>
      <c r="T604" s="3"/>
    </row>
    <row r="605" spans="10:20">
      <c r="J605" s="9"/>
      <c r="K605" s="9"/>
      <c r="L605" s="9"/>
      <c r="M605" s="9"/>
      <c r="N605" s="9"/>
      <c r="O605" s="9"/>
      <c r="P605" s="9"/>
      <c r="Q605" s="9"/>
      <c r="R605" s="3"/>
      <c r="S605" s="3"/>
      <c r="T605" s="3"/>
    </row>
    <row r="606" spans="10:20">
      <c r="J606" s="9"/>
      <c r="K606" s="9"/>
      <c r="L606" s="9"/>
      <c r="M606" s="9"/>
      <c r="N606" s="9"/>
      <c r="O606" s="9"/>
      <c r="P606" s="9"/>
      <c r="Q606" s="9"/>
      <c r="R606" s="3"/>
      <c r="S606" s="3"/>
      <c r="T606" s="3"/>
    </row>
    <row r="607" spans="10:20">
      <c r="J607" s="9"/>
      <c r="K607" s="9"/>
      <c r="L607" s="9"/>
      <c r="M607" s="9"/>
      <c r="N607" s="9"/>
      <c r="O607" s="9"/>
      <c r="P607" s="9"/>
      <c r="Q607" s="9"/>
      <c r="R607" s="3"/>
      <c r="S607" s="3"/>
      <c r="T607" s="3"/>
    </row>
    <row r="608" spans="10:20">
      <c r="J608" s="9"/>
      <c r="K608" s="9"/>
      <c r="L608" s="9"/>
      <c r="M608" s="9"/>
      <c r="N608" s="9"/>
      <c r="O608" s="9"/>
      <c r="P608" s="9"/>
      <c r="Q608" s="9"/>
      <c r="R608" s="3"/>
      <c r="S608" s="3"/>
      <c r="T608" s="3"/>
    </row>
    <row r="609" spans="10:20">
      <c r="J609" s="9"/>
      <c r="K609" s="9"/>
      <c r="L609" s="9"/>
      <c r="M609" s="9"/>
      <c r="N609" s="9"/>
      <c r="O609" s="9"/>
      <c r="P609" s="9"/>
      <c r="Q609" s="9"/>
      <c r="R609" s="3"/>
      <c r="S609" s="3"/>
      <c r="T609" s="3"/>
    </row>
    <row r="610" spans="10:20">
      <c r="J610" s="9"/>
      <c r="K610" s="9"/>
      <c r="L610" s="9"/>
      <c r="M610" s="9"/>
      <c r="N610" s="9"/>
      <c r="O610" s="9"/>
      <c r="P610" s="9"/>
      <c r="Q610" s="9"/>
      <c r="R610" s="3"/>
      <c r="S610" s="3"/>
      <c r="T610" s="3"/>
    </row>
    <row r="611" spans="10:20">
      <c r="J611" s="9"/>
      <c r="K611" s="9"/>
      <c r="L611" s="9"/>
      <c r="M611" s="9"/>
      <c r="N611" s="9"/>
      <c r="O611" s="9"/>
      <c r="P611" s="9"/>
      <c r="Q611" s="9"/>
      <c r="R611" s="3"/>
      <c r="S611" s="3"/>
      <c r="T611" s="3"/>
    </row>
    <row r="612" spans="10:20">
      <c r="J612" s="9"/>
      <c r="K612" s="9"/>
      <c r="L612" s="9"/>
      <c r="M612" s="9"/>
      <c r="N612" s="9"/>
      <c r="O612" s="9"/>
      <c r="P612" s="9"/>
      <c r="Q612" s="9"/>
      <c r="R612" s="3"/>
      <c r="S612" s="3"/>
      <c r="T612" s="3"/>
    </row>
    <row r="613" spans="10:20">
      <c r="J613" s="9"/>
      <c r="K613" s="9"/>
      <c r="L613" s="9"/>
      <c r="M613" s="9"/>
      <c r="N613" s="9"/>
      <c r="O613" s="9"/>
      <c r="P613" s="9"/>
      <c r="Q613" s="9"/>
      <c r="R613" s="3"/>
      <c r="S613" s="3"/>
      <c r="T613" s="3"/>
    </row>
    <row r="614" spans="10:20">
      <c r="J614" s="9"/>
      <c r="K614" s="9"/>
      <c r="L614" s="9"/>
      <c r="M614" s="9"/>
      <c r="N614" s="9"/>
      <c r="O614" s="9"/>
      <c r="P614" s="9"/>
      <c r="Q614" s="9"/>
      <c r="R614" s="3"/>
      <c r="S614" s="3"/>
      <c r="T614" s="3"/>
    </row>
    <row r="615" spans="10:20">
      <c r="J615" s="9"/>
      <c r="K615" s="9"/>
      <c r="L615" s="9"/>
      <c r="M615" s="9"/>
      <c r="N615" s="9"/>
      <c r="O615" s="9"/>
      <c r="P615" s="9"/>
      <c r="Q615" s="9"/>
      <c r="R615" s="3"/>
      <c r="S615" s="3"/>
      <c r="T615" s="3"/>
    </row>
    <row r="616" spans="10:20">
      <c r="J616" s="9"/>
      <c r="K616" s="9"/>
      <c r="L616" s="9"/>
      <c r="M616" s="9"/>
      <c r="N616" s="9"/>
      <c r="O616" s="9"/>
      <c r="P616" s="9"/>
      <c r="Q616" s="9"/>
      <c r="R616" s="3"/>
      <c r="S616" s="3"/>
      <c r="T616" s="3"/>
    </row>
    <row r="617" spans="10:20">
      <c r="J617" s="9"/>
      <c r="K617" s="9"/>
      <c r="L617" s="9"/>
      <c r="M617" s="9"/>
      <c r="N617" s="9"/>
      <c r="O617" s="9"/>
      <c r="P617" s="9"/>
      <c r="Q617" s="9"/>
      <c r="R617" s="3"/>
      <c r="S617" s="3"/>
      <c r="T617" s="3"/>
    </row>
    <row r="618" spans="10:20">
      <c r="J618" s="9"/>
      <c r="K618" s="9"/>
      <c r="L618" s="9"/>
      <c r="M618" s="9"/>
      <c r="N618" s="9"/>
      <c r="O618" s="9"/>
      <c r="P618" s="9"/>
      <c r="Q618" s="9"/>
      <c r="R618" s="3"/>
      <c r="S618" s="3"/>
      <c r="T618" s="3"/>
    </row>
    <row r="619" spans="10:20">
      <c r="J619" s="9"/>
      <c r="K619" s="9"/>
      <c r="L619" s="9"/>
      <c r="M619" s="9"/>
      <c r="N619" s="9"/>
      <c r="O619" s="9"/>
      <c r="P619" s="9"/>
      <c r="Q619" s="9"/>
      <c r="R619" s="3"/>
      <c r="S619" s="3"/>
      <c r="T619" s="3"/>
    </row>
    <row r="620" spans="10:20">
      <c r="J620" s="9"/>
      <c r="K620" s="9"/>
      <c r="L620" s="9"/>
      <c r="M620" s="9"/>
      <c r="N620" s="9"/>
      <c r="O620" s="9"/>
      <c r="P620" s="9"/>
      <c r="Q620" s="9"/>
      <c r="R620" s="3"/>
      <c r="S620" s="3"/>
      <c r="T620" s="3"/>
    </row>
    <row r="621" spans="10:20">
      <c r="J621" s="9"/>
      <c r="K621" s="9"/>
      <c r="L621" s="9"/>
      <c r="M621" s="9"/>
      <c r="N621" s="9"/>
      <c r="O621" s="9"/>
      <c r="P621" s="9"/>
      <c r="Q621" s="9"/>
      <c r="R621" s="3"/>
      <c r="S621" s="3"/>
      <c r="T621" s="3"/>
    </row>
    <row r="622" spans="10:20">
      <c r="J622" s="9"/>
      <c r="K622" s="9"/>
      <c r="L622" s="9"/>
      <c r="M622" s="9"/>
      <c r="N622" s="9"/>
      <c r="O622" s="9"/>
      <c r="P622" s="9"/>
      <c r="Q622" s="9"/>
      <c r="R622" s="3"/>
      <c r="S622" s="3"/>
      <c r="T622" s="3"/>
    </row>
    <row r="623" spans="10:20">
      <c r="J623" s="9"/>
      <c r="K623" s="9"/>
      <c r="L623" s="9"/>
      <c r="M623" s="9"/>
      <c r="N623" s="9"/>
      <c r="O623" s="9"/>
      <c r="P623" s="9"/>
      <c r="Q623" s="9"/>
      <c r="R623" s="3"/>
      <c r="S623" s="3"/>
      <c r="T623" s="3"/>
    </row>
    <row r="624" spans="10:20">
      <c r="J624" s="9"/>
      <c r="K624" s="9"/>
      <c r="L624" s="9"/>
      <c r="M624" s="9"/>
      <c r="N624" s="9"/>
      <c r="O624" s="9"/>
      <c r="P624" s="9"/>
      <c r="Q624" s="9"/>
      <c r="R624" s="3"/>
      <c r="S624" s="3"/>
      <c r="T624" s="3"/>
    </row>
    <row r="625" spans="10:20">
      <c r="J625" s="9"/>
      <c r="K625" s="9"/>
      <c r="L625" s="9"/>
      <c r="M625" s="9"/>
      <c r="N625" s="9"/>
      <c r="O625" s="9"/>
      <c r="P625" s="9"/>
      <c r="Q625" s="9"/>
      <c r="R625" s="3"/>
      <c r="S625" s="3"/>
      <c r="T625" s="3"/>
    </row>
    <row r="626" spans="10:20">
      <c r="J626" s="9"/>
      <c r="K626" s="9"/>
      <c r="L626" s="9"/>
      <c r="M626" s="9"/>
      <c r="N626" s="9"/>
      <c r="O626" s="9"/>
      <c r="P626" s="9"/>
      <c r="Q626" s="9"/>
      <c r="R626" s="3"/>
      <c r="S626" s="3"/>
      <c r="T626" s="3"/>
    </row>
    <row r="627" spans="10:20">
      <c r="J627" s="9"/>
      <c r="K627" s="9"/>
      <c r="L627" s="9"/>
      <c r="M627" s="9"/>
      <c r="N627" s="9"/>
      <c r="O627" s="9"/>
      <c r="P627" s="9"/>
      <c r="Q627" s="9"/>
      <c r="R627" s="3"/>
      <c r="S627" s="3"/>
      <c r="T627" s="3"/>
    </row>
    <row r="628" spans="10:20">
      <c r="J628" s="9"/>
      <c r="K628" s="9"/>
      <c r="L628" s="9"/>
      <c r="M628" s="9"/>
      <c r="N628" s="9"/>
      <c r="O628" s="9"/>
      <c r="P628" s="9"/>
      <c r="Q628" s="9"/>
      <c r="R628" s="3"/>
      <c r="S628" s="3"/>
      <c r="T628" s="3"/>
    </row>
    <row r="629" spans="10:20">
      <c r="J629" s="9"/>
      <c r="K629" s="9"/>
      <c r="L629" s="9"/>
      <c r="M629" s="9"/>
      <c r="N629" s="9"/>
      <c r="O629" s="9"/>
      <c r="P629" s="9"/>
      <c r="Q629" s="9"/>
      <c r="R629" s="3"/>
      <c r="S629" s="3"/>
      <c r="T629" s="3"/>
    </row>
    <row r="630" spans="10:20">
      <c r="J630" s="9"/>
      <c r="K630" s="9"/>
      <c r="L630" s="9"/>
      <c r="M630" s="9"/>
      <c r="N630" s="9"/>
      <c r="O630" s="9"/>
      <c r="P630" s="9"/>
      <c r="Q630" s="9"/>
      <c r="R630" s="3"/>
      <c r="S630" s="3"/>
      <c r="T630" s="3"/>
    </row>
    <row r="631" spans="10:20">
      <c r="J631" s="9"/>
      <c r="K631" s="9"/>
      <c r="L631" s="9"/>
      <c r="M631" s="9"/>
      <c r="N631" s="9"/>
      <c r="O631" s="9"/>
      <c r="P631" s="9"/>
      <c r="Q631" s="9"/>
      <c r="R631" s="3"/>
      <c r="S631" s="3"/>
      <c r="T631" s="3"/>
    </row>
    <row r="632" spans="10:20">
      <c r="J632" s="9"/>
      <c r="K632" s="9"/>
      <c r="L632" s="9"/>
      <c r="M632" s="9"/>
      <c r="N632" s="9"/>
      <c r="O632" s="9"/>
      <c r="P632" s="9"/>
      <c r="Q632" s="9"/>
      <c r="R632" s="3"/>
      <c r="S632" s="3"/>
      <c r="T632" s="3"/>
    </row>
    <row r="633" spans="10:20">
      <c r="J633" s="9"/>
      <c r="K633" s="9"/>
      <c r="L633" s="9"/>
      <c r="M633" s="9"/>
      <c r="N633" s="9"/>
      <c r="O633" s="9"/>
      <c r="P633" s="9"/>
      <c r="Q633" s="9"/>
      <c r="R633" s="3"/>
      <c r="S633" s="3"/>
      <c r="T633" s="3"/>
    </row>
    <row r="634" spans="10:20">
      <c r="J634" s="9"/>
      <c r="K634" s="9"/>
      <c r="L634" s="9"/>
      <c r="M634" s="9"/>
      <c r="N634" s="9"/>
      <c r="O634" s="9"/>
      <c r="P634" s="9"/>
      <c r="Q634" s="9"/>
      <c r="R634" s="3"/>
      <c r="S634" s="3"/>
      <c r="T634" s="3"/>
    </row>
    <row r="635" spans="10:20">
      <c r="J635" s="9"/>
      <c r="K635" s="9"/>
      <c r="L635" s="9"/>
      <c r="M635" s="9"/>
      <c r="N635" s="9"/>
      <c r="O635" s="9"/>
      <c r="P635" s="9"/>
      <c r="Q635" s="9"/>
      <c r="R635" s="3"/>
      <c r="S635" s="3"/>
      <c r="T635" s="3"/>
    </row>
    <row r="636" spans="10:20">
      <c r="J636" s="9"/>
      <c r="K636" s="9"/>
      <c r="L636" s="9"/>
      <c r="M636" s="9"/>
      <c r="N636" s="9"/>
      <c r="O636" s="9"/>
      <c r="P636" s="9"/>
      <c r="Q636" s="9"/>
      <c r="R636" s="3"/>
      <c r="S636" s="3"/>
      <c r="T636" s="3"/>
    </row>
    <row r="637" spans="10:20">
      <c r="J637" s="9"/>
      <c r="K637" s="9"/>
      <c r="L637" s="9"/>
      <c r="M637" s="9"/>
      <c r="N637" s="9"/>
      <c r="O637" s="9"/>
      <c r="P637" s="9"/>
      <c r="Q637" s="9"/>
      <c r="R637" s="3"/>
      <c r="S637" s="3"/>
      <c r="T637" s="3"/>
    </row>
    <row r="638" spans="10:20">
      <c r="J638" s="9"/>
      <c r="K638" s="9"/>
      <c r="L638" s="9"/>
      <c r="M638" s="9"/>
      <c r="N638" s="9"/>
      <c r="O638" s="9"/>
      <c r="P638" s="9"/>
      <c r="Q638" s="9"/>
      <c r="R638" s="3"/>
      <c r="S638" s="3"/>
      <c r="T638" s="3"/>
    </row>
    <row r="639" spans="10:20">
      <c r="J639" s="9"/>
      <c r="K639" s="9"/>
      <c r="L639" s="9"/>
      <c r="M639" s="9"/>
      <c r="N639" s="9"/>
      <c r="O639" s="9"/>
      <c r="P639" s="9"/>
      <c r="Q639" s="9"/>
      <c r="R639" s="3"/>
      <c r="S639" s="3"/>
      <c r="T639" s="3"/>
    </row>
    <row r="640" spans="10:20">
      <c r="J640" s="9"/>
      <c r="K640" s="9"/>
      <c r="L640" s="9"/>
      <c r="M640" s="9"/>
      <c r="N640" s="9"/>
      <c r="O640" s="9"/>
      <c r="P640" s="9"/>
      <c r="Q640" s="9"/>
      <c r="R640" s="3"/>
      <c r="S640" s="3"/>
      <c r="T640" s="3"/>
    </row>
    <row r="641" spans="10:20">
      <c r="J641" s="9"/>
      <c r="K641" s="9"/>
      <c r="L641" s="9"/>
      <c r="M641" s="9"/>
      <c r="N641" s="9"/>
      <c r="O641" s="9"/>
      <c r="P641" s="9"/>
      <c r="Q641" s="9"/>
      <c r="R641" s="3"/>
      <c r="S641" s="3"/>
      <c r="T641" s="3"/>
    </row>
    <row r="642" spans="10:20">
      <c r="J642" s="9"/>
      <c r="K642" s="9"/>
      <c r="L642" s="9"/>
      <c r="M642" s="9"/>
      <c r="N642" s="9"/>
      <c r="O642" s="9"/>
      <c r="P642" s="9"/>
      <c r="Q642" s="9"/>
      <c r="R642" s="3"/>
      <c r="S642" s="3"/>
      <c r="T642" s="3"/>
    </row>
    <row r="643" spans="10:20">
      <c r="J643" s="9"/>
      <c r="K643" s="9"/>
      <c r="L643" s="9"/>
      <c r="M643" s="9"/>
      <c r="N643" s="9"/>
      <c r="O643" s="9"/>
      <c r="P643" s="9"/>
      <c r="Q643" s="9"/>
      <c r="R643" s="3"/>
      <c r="S643" s="3"/>
      <c r="T643" s="3"/>
    </row>
    <row r="644" spans="10:20">
      <c r="J644" s="9"/>
      <c r="K644" s="9"/>
      <c r="L644" s="9"/>
      <c r="M644" s="9"/>
      <c r="N644" s="9"/>
      <c r="O644" s="9"/>
      <c r="P644" s="9"/>
      <c r="Q644" s="9"/>
      <c r="R644" s="3"/>
      <c r="S644" s="3"/>
      <c r="T644" s="3"/>
    </row>
    <row r="645" spans="10:20">
      <c r="J645" s="9"/>
      <c r="K645" s="9"/>
      <c r="L645" s="9"/>
      <c r="M645" s="9"/>
      <c r="N645" s="9"/>
      <c r="O645" s="9"/>
      <c r="P645" s="9"/>
      <c r="Q645" s="9"/>
      <c r="R645" s="3"/>
      <c r="S645" s="3"/>
      <c r="T645" s="3"/>
    </row>
    <row r="646" spans="10:20">
      <c r="J646" s="9"/>
      <c r="K646" s="9"/>
      <c r="L646" s="9"/>
      <c r="M646" s="9"/>
      <c r="N646" s="9"/>
      <c r="O646" s="9"/>
      <c r="P646" s="9"/>
      <c r="Q646" s="9"/>
      <c r="R646" s="3"/>
      <c r="S646" s="3"/>
      <c r="T646" s="3"/>
    </row>
    <row r="647" spans="10:20">
      <c r="J647" s="9"/>
      <c r="K647" s="9"/>
      <c r="L647" s="9"/>
      <c r="M647" s="9"/>
      <c r="N647" s="9"/>
      <c r="O647" s="9"/>
      <c r="P647" s="9"/>
      <c r="Q647" s="9"/>
      <c r="R647" s="3"/>
      <c r="S647" s="3"/>
      <c r="T647" s="3"/>
    </row>
    <row r="648" spans="10:20">
      <c r="J648" s="9"/>
      <c r="K648" s="9"/>
      <c r="L648" s="9"/>
      <c r="M648" s="9"/>
      <c r="N648" s="9"/>
      <c r="O648" s="9"/>
      <c r="P648" s="9"/>
      <c r="Q648" s="9"/>
      <c r="R648" s="3"/>
      <c r="S648" s="3"/>
      <c r="T648" s="3"/>
    </row>
    <row r="649" spans="10:20">
      <c r="J649" s="9"/>
      <c r="K649" s="9"/>
      <c r="L649" s="9"/>
      <c r="M649" s="9"/>
      <c r="N649" s="9"/>
      <c r="O649" s="9"/>
      <c r="P649" s="9"/>
      <c r="Q649" s="9"/>
      <c r="R649" s="3"/>
      <c r="S649" s="3"/>
      <c r="T649" s="3"/>
    </row>
    <row r="650" spans="10:20">
      <c r="J650" s="9"/>
      <c r="K650" s="9"/>
      <c r="L650" s="9"/>
      <c r="M650" s="9"/>
      <c r="N650" s="9"/>
      <c r="O650" s="9"/>
      <c r="P650" s="9"/>
      <c r="Q650" s="9"/>
      <c r="R650" s="3"/>
      <c r="S650" s="3"/>
      <c r="T650" s="3"/>
    </row>
    <row r="651" spans="10:20">
      <c r="J651" s="9"/>
      <c r="K651" s="9"/>
      <c r="L651" s="9"/>
      <c r="M651" s="9"/>
      <c r="N651" s="9"/>
      <c r="O651" s="9"/>
      <c r="P651" s="9"/>
      <c r="Q651" s="9"/>
      <c r="R651" s="3"/>
      <c r="S651" s="3"/>
      <c r="T651" s="3"/>
    </row>
    <row r="652" spans="10:20">
      <c r="J652" s="9"/>
      <c r="K652" s="9"/>
      <c r="L652" s="9"/>
      <c r="M652" s="9"/>
      <c r="N652" s="9"/>
      <c r="O652" s="9"/>
      <c r="P652" s="9"/>
      <c r="Q652" s="9"/>
      <c r="R652" s="3"/>
      <c r="S652" s="3"/>
      <c r="T652" s="3"/>
    </row>
    <row r="653" spans="10:20">
      <c r="J653" s="9"/>
      <c r="K653" s="9"/>
      <c r="L653" s="9"/>
      <c r="M653" s="9"/>
      <c r="N653" s="9"/>
      <c r="O653" s="9"/>
      <c r="P653" s="9"/>
      <c r="Q653" s="9"/>
      <c r="R653" s="3"/>
      <c r="S653" s="3"/>
      <c r="T653" s="3"/>
    </row>
    <row r="654" spans="10:20">
      <c r="J654" s="9"/>
      <c r="K654" s="9"/>
      <c r="L654" s="9"/>
      <c r="M654" s="9"/>
      <c r="N654" s="9"/>
      <c r="O654" s="9"/>
      <c r="P654" s="9"/>
      <c r="Q654" s="9"/>
      <c r="R654" s="3"/>
      <c r="S654" s="3"/>
      <c r="T654" s="3"/>
    </row>
    <row r="655" spans="10:20">
      <c r="J655" s="9"/>
      <c r="K655" s="9"/>
      <c r="L655" s="9"/>
      <c r="M655" s="9"/>
      <c r="N655" s="9"/>
      <c r="O655" s="9"/>
      <c r="P655" s="9"/>
      <c r="Q655" s="9"/>
      <c r="R655" s="3"/>
      <c r="S655" s="3"/>
      <c r="T655" s="3"/>
    </row>
    <row r="656" spans="10:20">
      <c r="J656" s="9"/>
      <c r="K656" s="9"/>
      <c r="L656" s="9"/>
      <c r="M656" s="9"/>
      <c r="N656" s="9"/>
      <c r="O656" s="9"/>
      <c r="P656" s="9"/>
      <c r="Q656" s="9"/>
      <c r="R656" s="3"/>
      <c r="S656" s="3"/>
      <c r="T656" s="3"/>
    </row>
    <row r="657" spans="10:20">
      <c r="J657" s="9"/>
      <c r="K657" s="9"/>
      <c r="L657" s="9"/>
      <c r="M657" s="9"/>
      <c r="N657" s="9"/>
      <c r="O657" s="9"/>
      <c r="P657" s="9"/>
      <c r="Q657" s="9"/>
      <c r="R657" s="3"/>
      <c r="S657" s="3"/>
      <c r="T657" s="3"/>
    </row>
    <row r="658" spans="10:20">
      <c r="J658" s="9"/>
      <c r="K658" s="9"/>
      <c r="L658" s="9"/>
      <c r="M658" s="9"/>
      <c r="N658" s="9"/>
      <c r="O658" s="9"/>
      <c r="P658" s="9"/>
      <c r="Q658" s="9"/>
      <c r="R658" s="3"/>
      <c r="S658" s="3"/>
      <c r="T658" s="3"/>
    </row>
    <row r="659" spans="10:20">
      <c r="J659" s="9"/>
      <c r="K659" s="9"/>
      <c r="L659" s="9"/>
      <c r="M659" s="9"/>
      <c r="N659" s="9"/>
      <c r="O659" s="9"/>
      <c r="P659" s="9"/>
      <c r="Q659" s="9"/>
      <c r="R659" s="3"/>
      <c r="S659" s="3"/>
      <c r="T659" s="3"/>
    </row>
    <row r="660" spans="10:20">
      <c r="J660" s="9"/>
      <c r="K660" s="9"/>
      <c r="L660" s="9"/>
      <c r="M660" s="9"/>
      <c r="N660" s="9"/>
      <c r="O660" s="9"/>
      <c r="P660" s="9"/>
      <c r="Q660" s="9"/>
      <c r="R660" s="3"/>
      <c r="S660" s="3"/>
      <c r="T660" s="3"/>
    </row>
    <row r="661" spans="10:20">
      <c r="J661" s="9"/>
      <c r="K661" s="9"/>
      <c r="L661" s="9"/>
      <c r="M661" s="9"/>
      <c r="N661" s="9"/>
      <c r="O661" s="9"/>
      <c r="P661" s="9"/>
      <c r="Q661" s="9"/>
      <c r="R661" s="3"/>
      <c r="S661" s="3"/>
      <c r="T661" s="3"/>
    </row>
    <row r="662" spans="10:20">
      <c r="J662" s="9"/>
      <c r="K662" s="9"/>
      <c r="L662" s="9"/>
      <c r="M662" s="9"/>
      <c r="N662" s="9"/>
      <c r="O662" s="9"/>
      <c r="P662" s="9"/>
      <c r="Q662" s="9"/>
      <c r="R662" s="3"/>
      <c r="S662" s="3"/>
      <c r="T662" s="3"/>
    </row>
    <row r="663" spans="10:20">
      <c r="J663" s="9"/>
      <c r="K663" s="9"/>
      <c r="L663" s="9"/>
      <c r="M663" s="9"/>
      <c r="N663" s="9"/>
      <c r="O663" s="9"/>
      <c r="P663" s="9"/>
      <c r="Q663" s="9"/>
      <c r="R663" s="3"/>
      <c r="S663" s="3"/>
      <c r="T663" s="3"/>
    </row>
    <row r="664" spans="10:20">
      <c r="J664" s="9"/>
      <c r="K664" s="9"/>
      <c r="L664" s="9"/>
      <c r="M664" s="9"/>
      <c r="N664" s="9"/>
      <c r="O664" s="9"/>
      <c r="P664" s="9"/>
      <c r="Q664" s="9"/>
      <c r="R664" s="3"/>
      <c r="S664" s="3"/>
      <c r="T664" s="3"/>
    </row>
    <row r="665" spans="10:20">
      <c r="J665" s="9"/>
      <c r="K665" s="9"/>
      <c r="L665" s="9"/>
      <c r="M665" s="9"/>
      <c r="N665" s="9"/>
      <c r="O665" s="9"/>
      <c r="P665" s="9"/>
      <c r="Q665" s="9"/>
      <c r="R665" s="3"/>
      <c r="S665" s="3"/>
      <c r="T665" s="3"/>
    </row>
    <row r="666" spans="10:20">
      <c r="J666" s="9"/>
      <c r="K666" s="9"/>
      <c r="L666" s="9"/>
      <c r="M666" s="9"/>
      <c r="N666" s="9"/>
      <c r="O666" s="9"/>
      <c r="P666" s="9"/>
      <c r="Q666" s="9"/>
      <c r="R666" s="3"/>
      <c r="S666" s="3"/>
      <c r="T666" s="3"/>
    </row>
    <row r="667" spans="10:20">
      <c r="J667" s="9"/>
      <c r="K667" s="9"/>
      <c r="L667" s="9"/>
      <c r="M667" s="9"/>
      <c r="N667" s="9"/>
      <c r="O667" s="9"/>
      <c r="P667" s="9"/>
      <c r="Q667" s="9"/>
      <c r="R667" s="3"/>
      <c r="S667" s="3"/>
      <c r="T667" s="3"/>
    </row>
    <row r="668" spans="10:20">
      <c r="J668" s="9"/>
      <c r="K668" s="9"/>
      <c r="L668" s="9"/>
      <c r="M668" s="9"/>
      <c r="N668" s="9"/>
      <c r="O668" s="9"/>
      <c r="P668" s="9"/>
      <c r="Q668" s="9"/>
      <c r="R668" s="3"/>
      <c r="S668" s="3"/>
      <c r="T668" s="3"/>
    </row>
    <row r="669" spans="10:20">
      <c r="J669" s="9"/>
      <c r="K669" s="9"/>
      <c r="L669" s="9"/>
      <c r="M669" s="9"/>
      <c r="N669" s="9"/>
      <c r="O669" s="9"/>
      <c r="P669" s="9"/>
      <c r="Q669" s="9"/>
      <c r="R669" s="3"/>
      <c r="S669" s="3"/>
      <c r="T669" s="3"/>
    </row>
    <row r="670" spans="10:20">
      <c r="J670" s="9"/>
      <c r="K670" s="9"/>
      <c r="L670" s="9"/>
      <c r="M670" s="9"/>
      <c r="N670" s="9"/>
      <c r="O670" s="9"/>
      <c r="P670" s="9"/>
      <c r="Q670" s="9"/>
      <c r="R670" s="3"/>
      <c r="S670" s="3"/>
      <c r="T670" s="3"/>
    </row>
    <row r="671" spans="10:20">
      <c r="J671" s="9"/>
      <c r="K671" s="9"/>
      <c r="L671" s="9"/>
      <c r="M671" s="9"/>
      <c r="N671" s="9"/>
      <c r="O671" s="9"/>
      <c r="P671" s="9"/>
      <c r="Q671" s="9"/>
      <c r="R671" s="3"/>
      <c r="S671" s="3"/>
      <c r="T671" s="3"/>
    </row>
    <row r="672" spans="10:20">
      <c r="J672" s="9"/>
      <c r="K672" s="9"/>
      <c r="L672" s="9"/>
      <c r="M672" s="9"/>
      <c r="N672" s="9"/>
      <c r="O672" s="9"/>
      <c r="P672" s="9"/>
      <c r="Q672" s="9"/>
      <c r="R672" s="3"/>
      <c r="S672" s="3"/>
      <c r="T672" s="3"/>
    </row>
    <row r="673" spans="10:20">
      <c r="J673" s="9"/>
      <c r="K673" s="9"/>
      <c r="L673" s="9"/>
      <c r="M673" s="9"/>
      <c r="N673" s="9"/>
      <c r="O673" s="9"/>
      <c r="P673" s="9"/>
      <c r="Q673" s="9"/>
      <c r="R673" s="3"/>
      <c r="S673" s="3"/>
      <c r="T673" s="3"/>
    </row>
    <row r="674" spans="10:20">
      <c r="J674" s="9"/>
      <c r="K674" s="9"/>
      <c r="L674" s="9"/>
      <c r="M674" s="9"/>
      <c r="N674" s="9"/>
      <c r="O674" s="9"/>
      <c r="P674" s="9"/>
      <c r="Q674" s="9"/>
      <c r="R674" s="3"/>
      <c r="S674" s="3"/>
      <c r="T674" s="3"/>
    </row>
    <row r="675" spans="10:20">
      <c r="J675" s="9"/>
      <c r="K675" s="9"/>
      <c r="L675" s="9"/>
      <c r="M675" s="9"/>
      <c r="N675" s="9"/>
      <c r="O675" s="9"/>
      <c r="P675" s="9"/>
      <c r="Q675" s="9"/>
      <c r="R675" s="3"/>
      <c r="S675" s="3"/>
      <c r="T675" s="3"/>
    </row>
    <row r="676" spans="10:20">
      <c r="J676" s="9"/>
      <c r="K676" s="9"/>
      <c r="L676" s="9"/>
      <c r="M676" s="9"/>
      <c r="N676" s="9"/>
      <c r="O676" s="9"/>
      <c r="P676" s="9"/>
      <c r="Q676" s="9"/>
      <c r="R676" s="3"/>
      <c r="S676" s="3"/>
      <c r="T676" s="3"/>
    </row>
    <row r="677" spans="10:20">
      <c r="J677" s="9"/>
      <c r="K677" s="9"/>
      <c r="L677" s="9"/>
      <c r="M677" s="9"/>
      <c r="N677" s="9"/>
      <c r="O677" s="9"/>
      <c r="P677" s="9"/>
      <c r="Q677" s="9"/>
      <c r="R677" s="3"/>
      <c r="S677" s="3"/>
      <c r="T677" s="3"/>
    </row>
    <row r="678" spans="10:20">
      <c r="J678" s="9"/>
      <c r="K678" s="9"/>
      <c r="L678" s="9"/>
      <c r="M678" s="9"/>
      <c r="N678" s="9"/>
      <c r="O678" s="9"/>
      <c r="P678" s="9"/>
      <c r="Q678" s="9"/>
      <c r="R678" s="3"/>
      <c r="S678" s="3"/>
      <c r="T678" s="3"/>
    </row>
    <row r="679" spans="10:20">
      <c r="J679" s="9"/>
      <c r="K679" s="9"/>
      <c r="L679" s="9"/>
      <c r="M679" s="9"/>
      <c r="N679" s="9"/>
      <c r="O679" s="9"/>
      <c r="P679" s="9"/>
      <c r="Q679" s="9"/>
      <c r="R679" s="3"/>
      <c r="S679" s="3"/>
      <c r="T679" s="3"/>
    </row>
    <row r="680" spans="10:20">
      <c r="J680" s="9"/>
      <c r="K680" s="9"/>
      <c r="L680" s="9"/>
      <c r="M680" s="9"/>
      <c r="N680" s="9"/>
      <c r="O680" s="9"/>
      <c r="P680" s="9"/>
      <c r="Q680" s="9"/>
      <c r="R680" s="3"/>
      <c r="S680" s="3"/>
      <c r="T680" s="3"/>
    </row>
    <row r="681" spans="10:20">
      <c r="J681" s="9"/>
      <c r="K681" s="9"/>
      <c r="L681" s="9"/>
      <c r="M681" s="9"/>
      <c r="N681" s="9"/>
      <c r="O681" s="9"/>
      <c r="P681" s="9"/>
      <c r="Q681" s="9"/>
      <c r="R681" s="3"/>
      <c r="S681" s="3"/>
      <c r="T681" s="3"/>
    </row>
    <row r="682" spans="10:20">
      <c r="J682" s="9"/>
      <c r="K682" s="9"/>
      <c r="L682" s="9"/>
      <c r="M682" s="9"/>
      <c r="N682" s="9"/>
      <c r="O682" s="9"/>
      <c r="P682" s="9"/>
      <c r="Q682" s="9"/>
      <c r="R682" s="3"/>
      <c r="S682" s="3"/>
      <c r="T682" s="3"/>
    </row>
    <row r="683" spans="10:20">
      <c r="J683" s="9"/>
      <c r="K683" s="9"/>
      <c r="L683" s="9"/>
      <c r="M683" s="9"/>
      <c r="N683" s="9"/>
      <c r="O683" s="9"/>
      <c r="P683" s="9"/>
      <c r="Q683" s="9"/>
      <c r="R683" s="3"/>
      <c r="S683" s="3"/>
      <c r="T683" s="3"/>
    </row>
    <row r="684" spans="10:20">
      <c r="J684" s="9"/>
      <c r="K684" s="9"/>
      <c r="L684" s="9"/>
      <c r="M684" s="9"/>
      <c r="N684" s="9"/>
      <c r="O684" s="9"/>
      <c r="P684" s="9"/>
      <c r="Q684" s="9"/>
      <c r="R684" s="3"/>
      <c r="S684" s="3"/>
      <c r="T684" s="3"/>
    </row>
    <row r="685" spans="10:20">
      <c r="J685" s="9"/>
      <c r="K685" s="9"/>
      <c r="L685" s="9"/>
      <c r="M685" s="9"/>
      <c r="N685" s="9"/>
      <c r="O685" s="9"/>
      <c r="P685" s="9"/>
      <c r="Q685" s="9"/>
      <c r="R685" s="3"/>
      <c r="S685" s="3"/>
      <c r="T685" s="3"/>
    </row>
    <row r="686" spans="10:20">
      <c r="J686" s="9"/>
      <c r="K686" s="9"/>
      <c r="L686" s="9"/>
      <c r="M686" s="9"/>
      <c r="N686" s="9"/>
      <c r="O686" s="9"/>
      <c r="P686" s="9"/>
      <c r="Q686" s="9"/>
      <c r="R686" s="3"/>
      <c r="S686" s="3"/>
      <c r="T686" s="3"/>
    </row>
    <row r="687" spans="10:20">
      <c r="J687" s="9"/>
      <c r="K687" s="9"/>
      <c r="L687" s="9"/>
      <c r="M687" s="9"/>
      <c r="N687" s="9"/>
      <c r="O687" s="9"/>
      <c r="P687" s="9"/>
      <c r="Q687" s="9"/>
      <c r="R687" s="3"/>
      <c r="S687" s="3"/>
      <c r="T687" s="3"/>
    </row>
    <row r="688" spans="10:20">
      <c r="J688" s="9"/>
      <c r="K688" s="9"/>
      <c r="L688" s="9"/>
      <c r="M688" s="9"/>
      <c r="N688" s="9"/>
      <c r="O688" s="9"/>
      <c r="P688" s="9"/>
      <c r="Q688" s="9"/>
      <c r="R688" s="3"/>
      <c r="S688" s="3"/>
      <c r="T688" s="3"/>
    </row>
    <row r="689" spans="10:20">
      <c r="J689" s="9"/>
      <c r="K689" s="9"/>
      <c r="L689" s="9"/>
      <c r="M689" s="9"/>
      <c r="N689" s="9"/>
      <c r="O689" s="9"/>
      <c r="P689" s="9"/>
      <c r="Q689" s="9"/>
      <c r="R689" s="3"/>
      <c r="S689" s="3"/>
      <c r="T689" s="3"/>
    </row>
    <row r="690" spans="10:20">
      <c r="J690" s="9"/>
      <c r="K690" s="9"/>
      <c r="L690" s="9"/>
      <c r="M690" s="9"/>
      <c r="N690" s="9"/>
      <c r="O690" s="9"/>
      <c r="P690" s="9"/>
      <c r="Q690" s="9"/>
      <c r="R690" s="3"/>
      <c r="S690" s="3"/>
      <c r="T690" s="3"/>
    </row>
    <row r="691" spans="10:20">
      <c r="J691" s="9"/>
      <c r="K691" s="9"/>
      <c r="L691" s="9"/>
      <c r="M691" s="9"/>
      <c r="N691" s="9"/>
      <c r="O691" s="9"/>
      <c r="P691" s="9"/>
      <c r="Q691" s="9"/>
      <c r="R691" s="3"/>
      <c r="S691" s="3"/>
      <c r="T691" s="3"/>
    </row>
    <row r="692" spans="10:20">
      <c r="J692" s="9"/>
      <c r="K692" s="9"/>
      <c r="L692" s="9"/>
      <c r="M692" s="9"/>
      <c r="N692" s="9"/>
      <c r="O692" s="9"/>
      <c r="P692" s="9"/>
      <c r="Q692" s="9"/>
      <c r="R692" s="3"/>
      <c r="S692" s="3"/>
      <c r="T692" s="3"/>
    </row>
    <row r="693" spans="10:20">
      <c r="J693" s="9"/>
      <c r="K693" s="9"/>
      <c r="L693" s="9"/>
      <c r="M693" s="9"/>
      <c r="N693" s="9"/>
      <c r="O693" s="9"/>
      <c r="P693" s="9"/>
      <c r="Q693" s="9"/>
      <c r="R693" s="3"/>
      <c r="S693" s="3"/>
      <c r="T693" s="3"/>
    </row>
    <row r="694" spans="10:20">
      <c r="J694" s="9"/>
      <c r="K694" s="9"/>
      <c r="L694" s="9"/>
      <c r="M694" s="9"/>
      <c r="N694" s="9"/>
      <c r="O694" s="9"/>
      <c r="P694" s="9"/>
      <c r="Q694" s="9"/>
      <c r="R694" s="3"/>
      <c r="S694" s="3"/>
      <c r="T694" s="3"/>
    </row>
    <row r="695" spans="10:20">
      <c r="J695" s="9"/>
      <c r="K695" s="9"/>
      <c r="L695" s="9"/>
      <c r="M695" s="9"/>
      <c r="N695" s="9"/>
      <c r="O695" s="9"/>
      <c r="P695" s="9"/>
      <c r="Q695" s="9"/>
      <c r="R695" s="3"/>
      <c r="S695" s="3"/>
      <c r="T695" s="3"/>
    </row>
    <row r="696" spans="10:20">
      <c r="J696" s="9"/>
      <c r="K696" s="9"/>
      <c r="L696" s="9"/>
      <c r="M696" s="9"/>
      <c r="N696" s="9"/>
      <c r="O696" s="9"/>
      <c r="P696" s="9"/>
      <c r="Q696" s="9"/>
      <c r="R696" s="3"/>
      <c r="S696" s="3"/>
      <c r="T696" s="3"/>
    </row>
    <row r="697" spans="10:20">
      <c r="J697" s="9"/>
      <c r="K697" s="9"/>
      <c r="L697" s="9"/>
      <c r="M697" s="9"/>
      <c r="N697" s="9"/>
      <c r="O697" s="9"/>
      <c r="P697" s="9"/>
      <c r="Q697" s="9"/>
      <c r="R697" s="3"/>
      <c r="S697" s="3"/>
      <c r="T697" s="3"/>
    </row>
    <row r="698" spans="10:20">
      <c r="J698" s="9"/>
      <c r="K698" s="9"/>
      <c r="L698" s="9"/>
      <c r="M698" s="9"/>
      <c r="N698" s="9"/>
      <c r="O698" s="9"/>
      <c r="P698" s="9"/>
      <c r="Q698" s="9"/>
      <c r="R698" s="3"/>
      <c r="S698" s="3"/>
      <c r="T698" s="3"/>
    </row>
    <row r="699" spans="10:20">
      <c r="J699" s="9"/>
      <c r="K699" s="9"/>
      <c r="L699" s="9"/>
      <c r="M699" s="9"/>
      <c r="N699" s="9"/>
      <c r="O699" s="9"/>
      <c r="P699" s="9"/>
      <c r="Q699" s="9"/>
      <c r="R699" s="3"/>
      <c r="S699" s="3"/>
      <c r="T699" s="3"/>
    </row>
    <row r="700" spans="10:20">
      <c r="J700" s="9"/>
      <c r="K700" s="9"/>
      <c r="L700" s="9"/>
      <c r="M700" s="9"/>
      <c r="N700" s="9"/>
      <c r="O700" s="9"/>
      <c r="P700" s="9"/>
      <c r="Q700" s="9"/>
      <c r="R700" s="3"/>
      <c r="S700" s="3"/>
      <c r="T700" s="3"/>
    </row>
    <row r="701" spans="10:20">
      <c r="J701" s="9"/>
      <c r="K701" s="9"/>
      <c r="L701" s="9"/>
      <c r="M701" s="9"/>
      <c r="N701" s="9"/>
      <c r="O701" s="9"/>
      <c r="P701" s="9"/>
      <c r="Q701" s="9"/>
      <c r="R701" s="3"/>
      <c r="S701" s="3"/>
      <c r="T701" s="3"/>
    </row>
    <row r="702" spans="10:20">
      <c r="J702" s="9"/>
      <c r="K702" s="9"/>
      <c r="L702" s="9"/>
      <c r="M702" s="9"/>
      <c r="N702" s="9"/>
      <c r="O702" s="9"/>
      <c r="P702" s="9"/>
      <c r="Q702" s="9"/>
      <c r="R702" s="3"/>
      <c r="S702" s="3"/>
      <c r="T702" s="3"/>
    </row>
    <row r="703" spans="10:20">
      <c r="J703" s="9"/>
      <c r="K703" s="9"/>
      <c r="L703" s="9"/>
      <c r="M703" s="9"/>
      <c r="N703" s="9"/>
      <c r="O703" s="9"/>
      <c r="P703" s="9"/>
      <c r="Q703" s="9"/>
      <c r="R703" s="3"/>
      <c r="S703" s="3"/>
      <c r="T703" s="3"/>
    </row>
    <row r="704" spans="10:20">
      <c r="J704" s="9"/>
      <c r="K704" s="9"/>
      <c r="L704" s="9"/>
      <c r="M704" s="9"/>
      <c r="N704" s="9"/>
      <c r="O704" s="9"/>
      <c r="P704" s="9"/>
      <c r="Q704" s="9"/>
      <c r="R704" s="3"/>
      <c r="S704" s="3"/>
      <c r="T704" s="3"/>
    </row>
    <row r="705" spans="10:20">
      <c r="J705" s="9"/>
      <c r="K705" s="9"/>
      <c r="L705" s="9"/>
      <c r="M705" s="9"/>
      <c r="N705" s="9"/>
      <c r="O705" s="9"/>
      <c r="P705" s="9"/>
      <c r="Q705" s="9"/>
      <c r="R705" s="3"/>
      <c r="S705" s="3"/>
      <c r="T705" s="3"/>
    </row>
    <row r="706" spans="10:20">
      <c r="J706" s="9"/>
      <c r="K706" s="9"/>
      <c r="L706" s="9"/>
      <c r="M706" s="9"/>
      <c r="N706" s="9"/>
      <c r="O706" s="9"/>
      <c r="P706" s="9"/>
      <c r="Q706" s="9"/>
      <c r="R706" s="3"/>
      <c r="S706" s="3"/>
      <c r="T706" s="3"/>
    </row>
    <row r="707" spans="10:20">
      <c r="J707" s="9"/>
      <c r="K707" s="9"/>
      <c r="L707" s="9"/>
      <c r="M707" s="9"/>
      <c r="N707" s="9"/>
      <c r="O707" s="9"/>
      <c r="P707" s="9"/>
      <c r="Q707" s="9"/>
      <c r="R707" s="3"/>
      <c r="S707" s="3"/>
      <c r="T707" s="3"/>
    </row>
    <row r="708" spans="10:20">
      <c r="J708" s="9"/>
      <c r="K708" s="9"/>
      <c r="L708" s="9"/>
      <c r="M708" s="9"/>
      <c r="N708" s="9"/>
      <c r="O708" s="9"/>
      <c r="P708" s="9"/>
      <c r="Q708" s="9"/>
      <c r="R708" s="3"/>
      <c r="S708" s="3"/>
      <c r="T708" s="3"/>
    </row>
    <row r="709" spans="10:20">
      <c r="J709" s="9"/>
      <c r="K709" s="9"/>
      <c r="L709" s="9"/>
      <c r="M709" s="9"/>
      <c r="N709" s="9"/>
      <c r="O709" s="9"/>
      <c r="P709" s="9"/>
      <c r="Q709" s="9"/>
      <c r="R709" s="3"/>
      <c r="S709" s="3"/>
      <c r="T709" s="3"/>
    </row>
    <row r="710" spans="10:20">
      <c r="J710" s="9"/>
      <c r="K710" s="9"/>
      <c r="L710" s="9"/>
      <c r="M710" s="9"/>
      <c r="N710" s="9"/>
      <c r="O710" s="9"/>
      <c r="P710" s="9"/>
      <c r="Q710" s="9"/>
      <c r="R710" s="3"/>
      <c r="S710" s="3"/>
      <c r="T710" s="3"/>
    </row>
    <row r="711" spans="10:20">
      <c r="J711" s="9"/>
      <c r="K711" s="9"/>
      <c r="L711" s="9"/>
      <c r="M711" s="9"/>
      <c r="N711" s="9"/>
      <c r="O711" s="9"/>
      <c r="P711" s="9"/>
      <c r="Q711" s="9"/>
      <c r="R711" s="3"/>
      <c r="S711" s="3"/>
      <c r="T711" s="3"/>
    </row>
    <row r="712" spans="10:20">
      <c r="J712" s="9"/>
      <c r="K712" s="9"/>
      <c r="L712" s="9"/>
      <c r="M712" s="9"/>
      <c r="N712" s="9"/>
      <c r="O712" s="9"/>
      <c r="P712" s="9"/>
      <c r="Q712" s="9"/>
      <c r="R712" s="3"/>
      <c r="S712" s="3"/>
      <c r="T712" s="3"/>
    </row>
    <row r="713" spans="10:20">
      <c r="J713" s="9"/>
      <c r="K713" s="9"/>
      <c r="L713" s="9"/>
      <c r="M713" s="9"/>
      <c r="N713" s="9"/>
      <c r="O713" s="9"/>
      <c r="P713" s="9"/>
      <c r="Q713" s="9"/>
      <c r="R713" s="3"/>
      <c r="S713" s="3"/>
      <c r="T713" s="3"/>
    </row>
  </sheetData>
  <mergeCells count="21">
    <mergeCell ref="A2:T2"/>
    <mergeCell ref="K4:N5"/>
    <mergeCell ref="F5:F6"/>
    <mergeCell ref="J4:J6"/>
    <mergeCell ref="P4:P6"/>
    <mergeCell ref="O4:O6"/>
    <mergeCell ref="H5:H6"/>
    <mergeCell ref="U4:X4"/>
    <mergeCell ref="B4:I4"/>
    <mergeCell ref="S4:S6"/>
    <mergeCell ref="I5:I6"/>
    <mergeCell ref="T4:T6"/>
    <mergeCell ref="C5:C6"/>
    <mergeCell ref="D5:D6"/>
    <mergeCell ref="E5:E6"/>
    <mergeCell ref="G5:G6"/>
    <mergeCell ref="A248:J248"/>
    <mergeCell ref="R4:R6"/>
    <mergeCell ref="Q4:Q6"/>
    <mergeCell ref="A4:A6"/>
    <mergeCell ref="B5:B6"/>
  </mergeCells>
  <phoneticPr fontId="5" type="noConversion"/>
  <hyperlinks>
    <hyperlink ref="O106" r:id="rId1" display="http://www.consultant.ru/document/cons_doc_LAW_171692/4784c9805c6e6c57877d8afc0c389787f953071d/"/>
    <hyperlink ref="J103" r:id="rId2" display="http://www.consultant.ru/document/cons_doc_LAW_171692/4784c9805c6e6c57877d8afc0c389787f953071d/"/>
  </hyperlinks>
  <printOptions horizontalCentered="1"/>
  <pageMargins left="0" right="0" top="0.74803149606299213" bottom="0" header="0.31496062992125984" footer="0.31496062992125984"/>
  <pageSetup paperSize="9" scale="65" orientation="landscape" r:id="rId3"/>
  <legacyDrawing r:id="rId4"/>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nikolina</cp:lastModifiedBy>
  <cp:lastPrinted>2019-11-15T08:14:18Z</cp:lastPrinted>
  <dcterms:created xsi:type="dcterms:W3CDTF">2016-05-04T05:53:43Z</dcterms:created>
  <dcterms:modified xsi:type="dcterms:W3CDTF">2019-11-15T08:17:24Z</dcterms:modified>
</cp:coreProperties>
</file>