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heckCompatibility="1" defaultThemeVersion="124226"/>
  <bookViews>
    <workbookView xWindow="360" yWindow="120" windowWidth="18075" windowHeight="11250"/>
  </bookViews>
  <sheets>
    <sheet name="Лист1" sheetId="1" r:id="rId1"/>
    <sheet name="Лист2" sheetId="2" r:id="rId2"/>
    <sheet name="Лист3" sheetId="3" r:id="rId3"/>
  </sheets>
  <definedNames>
    <definedName name="_xlnm.Print_Titles" localSheetId="0">Лист1!$2:$6</definedName>
    <definedName name="_xlnm.Print_Area" localSheetId="0">Лист1!$A$1:$W$229</definedName>
  </definedNames>
  <calcPr calcId="125725"/>
</workbook>
</file>

<file path=xl/calcChain.xml><?xml version="1.0" encoding="utf-8"?>
<calcChain xmlns="http://schemas.openxmlformats.org/spreadsheetml/2006/main">
  <c r="R117" i="1"/>
  <c r="S117"/>
  <c r="T117"/>
  <c r="Q117"/>
  <c r="S82"/>
  <c r="T82"/>
  <c r="P23"/>
  <c r="Q81"/>
  <c r="Q7" s="1"/>
  <c r="P81"/>
  <c r="R103"/>
  <c r="S103"/>
  <c r="T103"/>
  <c r="P222"/>
  <c r="P221" s="1"/>
  <c r="P204"/>
  <c r="P200"/>
  <c r="P199" s="1"/>
  <c r="P130"/>
  <c r="P128"/>
  <c r="P126"/>
  <c r="P124"/>
  <c r="P122"/>
  <c r="P120"/>
  <c r="R132"/>
  <c r="S132"/>
  <c r="T132"/>
  <c r="Q132"/>
  <c r="R227"/>
  <c r="R226" s="1"/>
  <c r="S227"/>
  <c r="T227"/>
  <c r="T226" s="1"/>
  <c r="U227"/>
  <c r="U226" s="1"/>
  <c r="V227"/>
  <c r="V226" s="1"/>
  <c r="W227"/>
  <c r="X227"/>
  <c r="X226" s="1"/>
  <c r="Y227"/>
  <c r="Y226" s="1"/>
  <c r="Z227"/>
  <c r="Z226" s="1"/>
  <c r="AA227"/>
  <c r="AB227"/>
  <c r="AB226" s="1"/>
  <c r="AC227"/>
  <c r="AC226" s="1"/>
  <c r="AD227"/>
  <c r="AD226" s="1"/>
  <c r="S226"/>
  <c r="W226"/>
  <c r="AA226"/>
  <c r="R221"/>
  <c r="R220" s="1"/>
  <c r="R219" s="1"/>
  <c r="S221"/>
  <c r="T221"/>
  <c r="T220" s="1"/>
  <c r="T219" s="1"/>
  <c r="Q222"/>
  <c r="Q221" s="1"/>
  <c r="S220"/>
  <c r="S219" s="1"/>
  <c r="R206"/>
  <c r="S206"/>
  <c r="T206"/>
  <c r="R204"/>
  <c r="S204"/>
  <c r="T204"/>
  <c r="R196"/>
  <c r="S196"/>
  <c r="T196"/>
  <c r="R194"/>
  <c r="S194"/>
  <c r="T194"/>
  <c r="R192"/>
  <c r="S192"/>
  <c r="T192"/>
  <c r="R190"/>
  <c r="S190"/>
  <c r="T190"/>
  <c r="R128"/>
  <c r="S128"/>
  <c r="T128"/>
  <c r="R126"/>
  <c r="S126"/>
  <c r="T126"/>
  <c r="R124"/>
  <c r="S124"/>
  <c r="T124"/>
  <c r="R122"/>
  <c r="S122"/>
  <c r="T122"/>
  <c r="R120"/>
  <c r="S120"/>
  <c r="T120"/>
  <c r="R115"/>
  <c r="R114" s="1"/>
  <c r="S115"/>
  <c r="S114" s="1"/>
  <c r="T115"/>
  <c r="T114" s="1"/>
  <c r="R112"/>
  <c r="S112"/>
  <c r="T112"/>
  <c r="R110"/>
  <c r="S110"/>
  <c r="T110"/>
  <c r="Q200"/>
  <c r="P227"/>
  <c r="P226" s="1"/>
  <c r="P217"/>
  <c r="P216" s="1"/>
  <c r="R200"/>
  <c r="R199" s="1"/>
  <c r="S200"/>
  <c r="S199" s="1"/>
  <c r="T200"/>
  <c r="T199" s="1"/>
  <c r="Q209"/>
  <c r="R209"/>
  <c r="R208" s="1"/>
  <c r="S209"/>
  <c r="S208" s="1"/>
  <c r="T209"/>
  <c r="T208" s="1"/>
  <c r="P209"/>
  <c r="P208" s="1"/>
  <c r="P206"/>
  <c r="P196"/>
  <c r="P194"/>
  <c r="P192"/>
  <c r="P190"/>
  <c r="Q169"/>
  <c r="R169"/>
  <c r="R168" s="1"/>
  <c r="S169"/>
  <c r="S168" s="1"/>
  <c r="T169"/>
  <c r="T168" s="1"/>
  <c r="P169"/>
  <c r="P168" s="1"/>
  <c r="Q135"/>
  <c r="R135"/>
  <c r="R134" s="1"/>
  <c r="S135"/>
  <c r="S134" s="1"/>
  <c r="T135"/>
  <c r="T134" s="1"/>
  <c r="P135"/>
  <c r="P134" s="1"/>
  <c r="P117" l="1"/>
  <c r="S198"/>
  <c r="T198"/>
  <c r="R198"/>
  <c r="S167"/>
  <c r="T167"/>
  <c r="R167"/>
  <c r="R109"/>
  <c r="T109"/>
  <c r="S109"/>
  <c r="P220"/>
  <c r="P219" s="1"/>
  <c r="P198"/>
  <c r="P167"/>
  <c r="P115" l="1"/>
  <c r="P114" s="1"/>
  <c r="P112"/>
  <c r="P110"/>
  <c r="R108"/>
  <c r="R107" s="1"/>
  <c r="S108"/>
  <c r="S107" s="1"/>
  <c r="T108"/>
  <c r="T107" s="1"/>
  <c r="P109" l="1"/>
  <c r="P108" s="1"/>
  <c r="P107" s="1"/>
  <c r="S12"/>
  <c r="T12"/>
  <c r="S61"/>
  <c r="T61"/>
  <c r="R12"/>
  <c r="Q12"/>
  <c r="R61"/>
  <c r="P35"/>
  <c r="R35"/>
  <c r="S35"/>
  <c r="T35"/>
  <c r="Q35"/>
  <c r="Q227"/>
  <c r="Q226" s="1"/>
  <c r="Q220"/>
  <c r="Q219" s="1"/>
  <c r="Q217"/>
  <c r="Q216" s="1"/>
  <c r="Q208"/>
  <c r="Q206"/>
  <c r="Q204"/>
  <c r="Q199"/>
  <c r="Q196"/>
  <c r="Q194"/>
  <c r="Q192"/>
  <c r="Q190"/>
  <c r="Q168"/>
  <c r="Q134"/>
  <c r="Q130"/>
  <c r="Q128"/>
  <c r="Q126"/>
  <c r="Q124"/>
  <c r="Q122"/>
  <c r="Q120"/>
  <c r="Q118"/>
  <c r="Q115"/>
  <c r="Q114" s="1"/>
  <c r="Q112"/>
  <c r="Q110"/>
  <c r="Q109" l="1"/>
  <c r="Q198"/>
  <c r="Q167"/>
  <c r="Q108" l="1"/>
  <c r="Q107" s="1"/>
  <c r="P104"/>
  <c r="Q103"/>
  <c r="P103"/>
  <c r="T97"/>
  <c r="S97"/>
  <c r="R97"/>
  <c r="Q97"/>
  <c r="T95"/>
  <c r="S95"/>
  <c r="R95"/>
  <c r="Q95"/>
  <c r="T92"/>
  <c r="T91" s="1"/>
  <c r="S92"/>
  <c r="S91" s="1"/>
  <c r="R92"/>
  <c r="R91" s="1"/>
  <c r="Q92"/>
  <c r="Q91" s="1"/>
  <c r="T88"/>
  <c r="T86" s="1"/>
  <c r="S88"/>
  <c r="S86" s="1"/>
  <c r="R88"/>
  <c r="R86" s="1"/>
  <c r="Q86"/>
  <c r="T84"/>
  <c r="T81" s="1"/>
  <c r="S84"/>
  <c r="S81" s="1"/>
  <c r="R84"/>
  <c r="Q84"/>
  <c r="T7"/>
  <c r="S7"/>
  <c r="R82"/>
  <c r="R81" s="1"/>
  <c r="R7" s="1"/>
  <c r="Q82"/>
  <c r="T79"/>
  <c r="S79"/>
  <c r="R79"/>
  <c r="Q79"/>
  <c r="P79"/>
  <c r="T77"/>
  <c r="S77"/>
  <c r="R77"/>
  <c r="Q77"/>
  <c r="P77"/>
  <c r="T74"/>
  <c r="T73" s="1"/>
  <c r="S74"/>
  <c r="S73" s="1"/>
  <c r="R74"/>
  <c r="R73" s="1"/>
  <c r="Q74"/>
  <c r="Q73" s="1"/>
  <c r="P74"/>
  <c r="P73" s="1"/>
  <c r="Q70"/>
  <c r="P70"/>
  <c r="T68"/>
  <c r="T67" s="1"/>
  <c r="S68"/>
  <c r="R68"/>
  <c r="R67" s="1"/>
  <c r="Q68"/>
  <c r="Q67" s="1"/>
  <c r="P68"/>
  <c r="P67" s="1"/>
  <c r="S67"/>
  <c r="T65"/>
  <c r="T64" s="1"/>
  <c r="S65"/>
  <c r="R65"/>
  <c r="R64" s="1"/>
  <c r="Q65"/>
  <c r="Q64" s="1"/>
  <c r="P65"/>
  <c r="P64" s="1"/>
  <c r="S64"/>
  <c r="A62"/>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Q61"/>
  <c r="P61"/>
  <c r="P58" s="1"/>
  <c r="P57" s="1"/>
  <c r="A60"/>
  <c r="T58"/>
  <c r="T57" s="1"/>
  <c r="S58"/>
  <c r="S57" s="1"/>
  <c r="R58"/>
  <c r="R57" s="1"/>
  <c r="Q58"/>
  <c r="Q57" s="1"/>
  <c r="T55"/>
  <c r="T54" s="1"/>
  <c r="S55"/>
  <c r="R55"/>
  <c r="R54" s="1"/>
  <c r="Q55"/>
  <c r="Q54" s="1"/>
  <c r="P55"/>
  <c r="P54" s="1"/>
  <c r="S54"/>
  <c r="T52"/>
  <c r="S52"/>
  <c r="R52"/>
  <c r="Q52"/>
  <c r="P52"/>
  <c r="T50"/>
  <c r="S50"/>
  <c r="R50"/>
  <c r="Q50"/>
  <c r="P50"/>
  <c r="T48"/>
  <c r="S48"/>
  <c r="R48"/>
  <c r="Q48"/>
  <c r="P48"/>
  <c r="T46"/>
  <c r="S46"/>
  <c r="R46"/>
  <c r="Q46"/>
  <c r="P46"/>
  <c r="T42"/>
  <c r="T41" s="1"/>
  <c r="S42"/>
  <c r="R42"/>
  <c r="R41" s="1"/>
  <c r="Q42"/>
  <c r="Q41" s="1"/>
  <c r="P42"/>
  <c r="P41" s="1"/>
  <c r="S41"/>
  <c r="T39"/>
  <c r="S39"/>
  <c r="R39"/>
  <c r="Q39"/>
  <c r="P39"/>
  <c r="T37"/>
  <c r="S37"/>
  <c r="R37"/>
  <c r="Q37"/>
  <c r="P37"/>
  <c r="T33"/>
  <c r="S33"/>
  <c r="R33"/>
  <c r="Q33"/>
  <c r="P33"/>
  <c r="T31"/>
  <c r="S31"/>
  <c r="R31"/>
  <c r="Q31"/>
  <c r="P31"/>
  <c r="T27"/>
  <c r="S27"/>
  <c r="R27"/>
  <c r="Q27"/>
  <c r="P27"/>
  <c r="T25"/>
  <c r="S25"/>
  <c r="R25"/>
  <c r="Q25"/>
  <c r="P25"/>
  <c r="T23"/>
  <c r="S23"/>
  <c r="R23"/>
  <c r="Q23"/>
  <c r="T21"/>
  <c r="S21"/>
  <c r="R21"/>
  <c r="Q21"/>
  <c r="P21"/>
  <c r="P12"/>
  <c r="T10"/>
  <c r="T9" s="1"/>
  <c r="S10"/>
  <c r="S9" s="1"/>
  <c r="R10"/>
  <c r="R9" s="1"/>
  <c r="Q10"/>
  <c r="Q9" s="1"/>
  <c r="P10"/>
  <c r="P9" s="1"/>
  <c r="A8"/>
  <c r="A9" s="1"/>
  <c r="A10" s="1"/>
  <c r="A11" s="1"/>
  <c r="A12" s="1"/>
  <c r="A13" s="1"/>
  <c r="A14" s="1"/>
  <c r="A15" s="1"/>
  <c r="A16" s="1"/>
  <c r="A18" s="1"/>
  <c r="A19" s="1"/>
  <c r="P30" l="1"/>
  <c r="P29" s="1"/>
  <c r="R30"/>
  <c r="T30"/>
  <c r="T29" s="1"/>
  <c r="Q30"/>
  <c r="Q29" s="1"/>
  <c r="S30"/>
  <c r="S29" s="1"/>
  <c r="R29"/>
  <c r="S20"/>
  <c r="S19" s="1"/>
  <c r="S18" s="1"/>
  <c r="P8"/>
  <c r="R8"/>
  <c r="T8"/>
  <c r="Q20"/>
  <c r="Q19" s="1"/>
  <c r="Q18" s="1"/>
  <c r="P20"/>
  <c r="P19" s="1"/>
  <c r="P18" s="1"/>
  <c r="R20"/>
  <c r="R19" s="1"/>
  <c r="R18" s="1"/>
  <c r="T20"/>
  <c r="T19" s="1"/>
  <c r="T18" s="1"/>
  <c r="S45"/>
  <c r="S44" s="1"/>
  <c r="S63"/>
  <c r="Q63"/>
  <c r="P76"/>
  <c r="P72" s="1"/>
  <c r="R76"/>
  <c r="T76"/>
  <c r="T72" s="1"/>
  <c r="R72"/>
  <c r="Q45"/>
  <c r="Q44" s="1"/>
  <c r="P45"/>
  <c r="P44" s="1"/>
  <c r="R45"/>
  <c r="R44" s="1"/>
  <c r="T45"/>
  <c r="T44" s="1"/>
  <c r="Q76"/>
  <c r="Q72" s="1"/>
  <c r="S76"/>
  <c r="S72" s="1"/>
  <c r="P63"/>
  <c r="R63"/>
  <c r="T63"/>
  <c r="Q8"/>
  <c r="S8"/>
  <c r="A21"/>
  <c r="A22" s="1"/>
  <c r="A23" s="1"/>
  <c r="A24" s="1"/>
  <c r="A25" s="1"/>
  <c r="A26" s="1"/>
  <c r="A27" s="1"/>
  <c r="A28" s="1"/>
  <c r="A29" s="1"/>
  <c r="A30" s="1"/>
  <c r="A31" s="1"/>
  <c r="A32" s="1"/>
  <c r="A33" s="1"/>
  <c r="A34" s="1"/>
  <c r="A35" s="1"/>
  <c r="A36" s="1"/>
  <c r="A37" s="1"/>
  <c r="A38" s="1"/>
  <c r="A39" s="1"/>
  <c r="A40" s="1"/>
  <c r="A41" s="1"/>
  <c r="A42" s="1"/>
  <c r="A43" s="1"/>
  <c r="A20"/>
  <c r="A103"/>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102"/>
  <c r="P7" l="1"/>
  <c r="P229" s="1"/>
  <c r="A46"/>
  <c r="A47" s="1"/>
  <c r="A48" s="1"/>
  <c r="A49" s="1"/>
  <c r="A50" s="1"/>
  <c r="A51" s="1"/>
  <c r="A52" s="1"/>
  <c r="A53" s="1"/>
  <c r="A54" s="1"/>
  <c r="A55" s="1"/>
  <c r="A56" s="1"/>
  <c r="A57" s="1"/>
  <c r="A58" s="1"/>
  <c r="A59" s="1"/>
  <c r="A44"/>
  <c r="A45" s="1"/>
  <c r="T229"/>
  <c r="R229"/>
  <c r="S229"/>
  <c r="Q229"/>
  <c r="AD174" l="1"/>
  <c r="AC167"/>
  <c r="AB167"/>
  <c r="AA167"/>
  <c r="Z167"/>
  <c r="Y167"/>
  <c r="X167"/>
  <c r="W167"/>
  <c r="V167"/>
  <c r="U167"/>
  <c r="AC146"/>
  <c r="AB146"/>
  <c r="AA146"/>
  <c r="Z146"/>
  <c r="Y146"/>
  <c r="X146"/>
  <c r="W146"/>
  <c r="V146"/>
  <c r="U146"/>
</calcChain>
</file>

<file path=xl/sharedStrings.xml><?xml version="1.0" encoding="utf-8"?>
<sst xmlns="http://schemas.openxmlformats.org/spreadsheetml/2006/main" count="2225" uniqueCount="421">
  <si>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</si>
  <si>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</si>
  <si>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Управление образования администрации Абанского района</t>
  </si>
  <si>
    <t>Наименование главного администратора доходов районного бюджета</t>
  </si>
  <si>
    <t>Федеральная антимонопольная служба</t>
  </si>
  <si>
    <t>990</t>
  </si>
  <si>
    <t>Прочие доходы от компенсации затрат государства</t>
  </si>
  <si>
    <t>Прочие доходы от компенсации затрат  бюджетов муниципальных районов</t>
  </si>
  <si>
    <t>(тыс.рублей)</t>
  </si>
  <si>
    <t>Код бюджетной классификации</t>
  </si>
  <si>
    <t>Наименование групп, подгрупп, статей, подстатей, элементов, программ (подпрограмм), кодов экономической классификации доходов</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</si>
  <si>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</si>
  <si>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</si>
  <si>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</si>
  <si>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</si>
  <si>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</si>
  <si>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</si>
  <si>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</si>
  <si>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</si>
  <si>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</si>
  <si>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</si>
  <si>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000</t>
  </si>
  <si>
    <t>00</t>
  </si>
  <si>
    <t>0000</t>
  </si>
  <si>
    <t>НАЛОГОВЫЕ И НЕНАЛОГОВЫЕ ДОХОДЫ</t>
  </si>
  <si>
    <t>01</t>
  </si>
  <si>
    <t>НАЛОГИ НА ПРИБЫЛЬ, ДОХОДЫ</t>
  </si>
  <si>
    <t>182</t>
  </si>
  <si>
    <t>110</t>
  </si>
  <si>
    <t>Налог на прибыль организаций</t>
  </si>
  <si>
    <t>010</t>
  </si>
  <si>
    <t xml:space="preserve">Налог на прибыль организаций, зачисляемый в бюджеты бюджетной системы Российской Федерации по соответствующим ставкам </t>
  </si>
  <si>
    <t>012</t>
  </si>
  <si>
    <t>02</t>
  </si>
  <si>
    <t>Налог на доходы физических лиц</t>
  </si>
  <si>
    <t>Налог  на  доходы  физических  лиц  с   доходов,источником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</si>
  <si>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</si>
  <si>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предпринимателей,нотариусов,  занимающихся   частной   практикой,адвокатов,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</si>
  <si>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</si>
  <si>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</si>
  <si>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040</t>
  </si>
  <si>
    <t>100</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</si>
  <si>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</si>
  <si>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</si>
  <si>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</si>
  <si>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230</t>
  </si>
  <si>
    <t>240</t>
  </si>
  <si>
    <t>250</t>
  </si>
  <si>
    <t>260</t>
  </si>
  <si>
    <t>05</t>
  </si>
  <si>
    <t>НАЛОГИ НА СОВОКУПНЫЙ ДОХОД</t>
  </si>
  <si>
    <t>Единый налог на вменённый доход для отдельных видов деятельности</t>
  </si>
  <si>
    <t xml:space="preserve">Единый сельскохозяйственный налог </t>
  </si>
  <si>
    <t>04</t>
  </si>
  <si>
    <t>Налог, взимаемый в связи с применением патентной системы налогообложения</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</si>
  <si>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</si>
  <si>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</si>
  <si>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</si>
  <si>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</si>
  <si>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</si>
  <si>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</si>
  <si>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</si>
  <si>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</si>
  <si>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</si>
  <si>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013</t>
  </si>
  <si>
    <t>901</t>
  </si>
  <si>
    <t>070</t>
  </si>
  <si>
    <t>Доходы от сдачи в аренду имущества, составляющего государственную (муниципальную) казну (за исключением земельных участков)</t>
  </si>
  <si>
    <t>075</t>
  </si>
  <si>
    <t>07</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</si>
  <si>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</si>
  <si>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</si>
  <si>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015</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</si>
  <si>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</si>
  <si>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</si>
  <si>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</si>
  <si>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</si>
  <si>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</si>
  <si>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</si>
  <si>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</si>
  <si>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 и   потребления</t>
  </si>
  <si>
    <t>13</t>
  </si>
  <si>
    <t>ДОХОДЫ ОТ ОКАЗАНИЯ ПЛАТНЫХ УСЛУГ И КОМПЕНСАЦИИ ЗАТРАТ ГОСУДАРСТВА</t>
  </si>
  <si>
    <t>906</t>
  </si>
  <si>
    <t>130</t>
  </si>
  <si>
    <t xml:space="preserve">Доходы от оказания платных услуг (работ) </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</si>
  <si>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</si>
  <si>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</si>
  <si>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</si>
  <si>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</si>
  <si>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</si>
  <si>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</si>
  <si>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</si>
  <si>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14</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</si>
  <si>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</si>
  <si>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</si>
  <si>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050</t>
  </si>
  <si>
    <t>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</si>
  <si>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</si>
  <si>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053</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</si>
  <si>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</si>
  <si>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</si>
  <si>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</si>
  <si>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</si>
  <si>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</si>
  <si>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</si>
  <si>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025</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</si>
  <si>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</si>
  <si>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16</t>
  </si>
  <si>
    <t>ШТРАФЫ, САНКЦИИ, ВОЗМЕЩЕНИЕ УЩЕРБА</t>
  </si>
  <si>
    <t>140</t>
  </si>
  <si>
    <t>188</t>
  </si>
  <si>
    <t>25</t>
  </si>
  <si>
    <t>30</t>
  </si>
  <si>
    <t>161</t>
  </si>
  <si>
    <t>35</t>
  </si>
  <si>
    <t>17</t>
  </si>
  <si>
    <t>ПРОЧИЕ НЕНАЛОГОВЫЕ ДОХОДЫ</t>
  </si>
  <si>
    <t>180</t>
  </si>
  <si>
    <t>БЕЗВОЗМЕЗДНЫЕ ПОСТУПЛЕНИЯ ОТ ДРУГИХ БЮДЖЕТОВ БЮДЖЕТНОЙ СИСТЕМЫ РОССИЙСКОЙ ФЕДЕРАЦИИ</t>
  </si>
  <si>
    <t>Иные межбюджетные трансферты</t>
  </si>
  <si>
    <t>014</t>
  </si>
  <si>
    <t>ВСЕГО</t>
  </si>
  <si>
    <t>Нормативы распределения доходов в районный бюджет, %</t>
  </si>
  <si>
    <t>Реестр источников доходов районного бюджета</t>
  </si>
  <si>
    <t>Федеральная налоговая служба</t>
  </si>
  <si>
    <t>Администрация Абанского района</t>
  </si>
  <si>
    <t>Федеральная служба по надзору в сфере природопользования</t>
  </si>
  <si>
    <t>Невыясненные поступления</t>
  </si>
  <si>
    <t>Невыясненные поступления, зачисляемые в бюджеты муниципальных районов</t>
  </si>
  <si>
    <t>2020 год</t>
  </si>
  <si>
    <t xml:space="preserve">Администрация Абанского района Красноярского края </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</si>
  <si>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</si>
  <si>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реализацию мероприятий по обеспечению жильем молодых семей</t>
  </si>
  <si>
    <t>Прочие межбюджетные трансферты, передаваемые бюджетам муниципальных районов</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</si>
  <si>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</si>
  <si>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</si>
  <si>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Федеральное казначейство</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</si>
  <si>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</si>
  <si>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</si>
  <si>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</si>
  <si>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</si>
  <si>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взимаемый в связи с применением патентной системы налогообложения, зачисляемый в бюджеты муниципальных районов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</si>
  <si>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</si>
  <si>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</si>
  <si>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</si>
  <si>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</si>
  <si>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муниципальных районов (за исключением земельных участков)</t>
  </si>
  <si>
    <t>041</t>
  </si>
  <si>
    <t xml:space="preserve">Плата  за  размещение  отходов  производства </t>
  </si>
  <si>
    <t>Доходы, поступающие в порядке возмещения расходов, понесенных в связи с эксплуатацией  имущества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</si>
  <si>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</si>
  <si>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032</t>
  </si>
  <si>
    <t>Абанский районный Совет депутатов</t>
  </si>
  <si>
    <t>2022 год</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</si>
  <si>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</si>
  <si>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реализацию мероприятий по обеспечению жильем молодых семей</t>
  </si>
  <si>
    <t>Прочие межбюджетные трансферты, передаваемые бюджетам</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</si>
  <si>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</si>
  <si>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</si>
  <si>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</si>
  <si>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</si>
  <si>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2</t>
  </si>
  <si>
    <t>902</t>
  </si>
  <si>
    <t>10</t>
  </si>
  <si>
    <t>150</t>
  </si>
  <si>
    <t>15</t>
  </si>
  <si>
    <t>001</t>
  </si>
  <si>
    <t>002</t>
  </si>
  <si>
    <t>19</t>
  </si>
  <si>
    <t>999</t>
  </si>
  <si>
    <t>2722</t>
  </si>
  <si>
    <t>20</t>
  </si>
  <si>
    <t>467</t>
  </si>
  <si>
    <t>497</t>
  </si>
  <si>
    <t>519</t>
  </si>
  <si>
    <t>29</t>
  </si>
  <si>
    <t>1048</t>
  </si>
  <si>
    <t>1049</t>
  </si>
  <si>
    <t>1598</t>
  </si>
  <si>
    <t>7412</t>
  </si>
  <si>
    <t>7413</t>
  </si>
  <si>
    <t>7418</t>
  </si>
  <si>
    <t>7454</t>
  </si>
  <si>
    <t>7456</t>
  </si>
  <si>
    <t>7457</t>
  </si>
  <si>
    <t>7466</t>
  </si>
  <si>
    <t>7484</t>
  </si>
  <si>
    <t>7488</t>
  </si>
  <si>
    <t>7508</t>
  </si>
  <si>
    <t>7509</t>
  </si>
  <si>
    <t>7555</t>
  </si>
  <si>
    <t>7563</t>
  </si>
  <si>
    <t>7567</t>
  </si>
  <si>
    <t>7571</t>
  </si>
  <si>
    <t>7645</t>
  </si>
  <si>
    <t>7741</t>
  </si>
  <si>
    <t>7840</t>
  </si>
  <si>
    <t>024</t>
  </si>
  <si>
    <t>0289</t>
  </si>
  <si>
    <t>2438</t>
  </si>
  <si>
    <t>7408</t>
  </si>
  <si>
    <t>7409</t>
  </si>
  <si>
    <t>7429</t>
  </si>
  <si>
    <t>7514</t>
  </si>
  <si>
    <t>7517</t>
  </si>
  <si>
    <t>7518</t>
  </si>
  <si>
    <t>7519</t>
  </si>
  <si>
    <t>7552</t>
  </si>
  <si>
    <t>7554</t>
  </si>
  <si>
    <t>7564</t>
  </si>
  <si>
    <t>7566</t>
  </si>
  <si>
    <t>7570</t>
  </si>
  <si>
    <t>7577</t>
  </si>
  <si>
    <t>7587</t>
  </si>
  <si>
    <t>7588</t>
  </si>
  <si>
    <t>7601</t>
  </si>
  <si>
    <t>7604</t>
  </si>
  <si>
    <t>7649</t>
  </si>
  <si>
    <t>029</t>
  </si>
  <si>
    <t>118</t>
  </si>
  <si>
    <t>40</t>
  </si>
  <si>
    <t>0605</t>
  </si>
  <si>
    <t>0606</t>
  </si>
  <si>
    <t>45</t>
  </si>
  <si>
    <t>49</t>
  </si>
  <si>
    <t>18</t>
  </si>
  <si>
    <t>60</t>
  </si>
  <si>
    <t>200</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</si>
  <si>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</si>
  <si>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</si>
  <si>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</si>
  <si>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</si>
  <si>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</si>
  <si>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</si>
  <si>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</si>
  <si>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</si>
  <si>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</si>
  <si>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</si>
  <si>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</si>
  <si>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</si>
  <si>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</si>
  <si>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1000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</si>
  <si>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</si>
  <si>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918</t>
  </si>
  <si>
    <t>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</si>
  <si>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</si>
  <si>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</si>
  <si>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Прочие субсидии бюджетам муниципальных районов (на организацию и проведение акарицидных обработок мест массового отдыха населения)</t>
  </si>
  <si>
    <t>Прочие субсидии бюджетам муниципальных районов (на строительство модульной пристройки к зданию детского сада в с. Долгий Мост)</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</si>
  <si>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</si>
  <si>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государственных полномочий по созданию и обеспечению деятельности административных комиссий)</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</si>
  <si>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</si>
  <si>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</si>
  <si>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Субвенции бюджетам муниципальных районов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</si>
  <si>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Субвенции бюджетам муниципальных районов (на реализацию отдельных мер по обеспечению ограничения платы граждан за коммунальные услуги)</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</si>
  <si>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</si>
  <si>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t>
  </si>
  <si>
    <t>Оценка 
2020 года</t>
  </si>
  <si>
    <t>Доходы районного бюджета    на  2021 год</t>
  </si>
  <si>
    <t>Доходы районного бюджета на 2022 год</t>
  </si>
  <si>
    <t xml:space="preserve">Дотации бюджетам бюджетной системы Российской Федерации
</t>
  </si>
  <si>
    <t>Дотации  на выравнивание бюджетной обеспеченности</t>
  </si>
  <si>
    <t>Дотации бюджетам муниципальных районов на  выравнивание   бюджетной обеспеченности из бюджета субъекта Российской Федерации</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</si>
  <si>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</si>
  <si>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</si>
  <si>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 xml:space="preserve">Прочие дотации </t>
  </si>
  <si>
    <t xml:space="preserve">Прочие дотации бюджетам муниципальных районов </t>
  </si>
  <si>
    <t>Прочие дотации бюджетам муниципальных районов (на частичную компенсацию расходов на оплату труда  работников муниципальных учреждений)</t>
  </si>
  <si>
    <t xml:space="preserve">Субсидии бюджетам бюджетной системы Российской Федерации (межбюджетные субсидии)
</t>
  </si>
  <si>
    <t>097</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</si>
  <si>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</si>
  <si>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</si>
  <si>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169</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</si>
  <si>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</si>
  <si>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</si>
  <si>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210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</si>
  <si>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</si>
  <si>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районовна внедрение целевой модели цифровой образовательной среды в общеобразовательных организациях и профессиональных образовательных организациях</t>
  </si>
  <si>
    <t>299</t>
  </si>
  <si>
    <t xml:space="preserve">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</si>
  <si>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</si>
  <si>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304</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</si>
  <si>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</si>
  <si>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</si>
  <si>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Прочие субсидии  </t>
  </si>
  <si>
    <t>Прочие субсидии  бюджетам муниципальных районов</t>
  </si>
  <si>
    <t>1035</t>
  </si>
  <si>
    <t>Прочие субсидии бюджетам муниципальных районов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t>
  </si>
  <si>
    <t>1036</t>
  </si>
  <si>
    <t>Прочие субсидии  бюджетам муниципальных районов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t>
  </si>
  <si>
    <t>Прочие субсидии бюджетам муниципальных районов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</si>
  <si>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</si>
  <si>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1060</t>
  </si>
  <si>
    <t>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t>
  </si>
  <si>
    <t>Прочие субсидии  бюджетам муниципальных районов (на cоздание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t>
  </si>
  <si>
    <t>Прочие субсидии  бюджетам муниципальных районов (на обеспечение первичных мер пожарной безопасности)</t>
  </si>
  <si>
    <t>Прочие субсидии  бюджетам муниципальных районов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</si>
  <si>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  бюджетам муниципальных районов (на поддержку физкультурно-спортивных клубов по месту жительства)</t>
  </si>
  <si>
    <t>7427</t>
  </si>
  <si>
    <t>Субсидии бюджетам муниципальных районов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</si>
  <si>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7436</t>
  </si>
  <si>
    <t>Субсидии бюджетам муниципальных районов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</si>
  <si>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Субсидии бюджетам муниципальных районов (на развитие системы патриотического воспитания)</t>
  </si>
  <si>
    <t>Прочие субсидиии бюджетам муниципальных районов (на поддержку деятельности муниципальных молодежных центров)</t>
  </si>
  <si>
    <t>151</t>
  </si>
  <si>
    <t xml:space="preserve">Прочие субсидиии бюджетам муниципальных районов (на реализацию отдельных мероприятий муниципальных программ) </t>
  </si>
  <si>
    <t>7459</t>
  </si>
  <si>
    <t>Прочие субсидии  бюджетам муниципальных районов (на софинансирование муниципальных программ формирования современной городской (сельской) среды в поселениях)</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</si>
  <si>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</si>
  <si>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 xml:space="preserve">Прочие субсидии бюджетам муниципальных районов (на создание (реконструкцию) и капитальный ремонт культурно-досуговых учреждений в сельской местности) </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</si>
  <si>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</si>
  <si>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</si>
  <si>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t>
  </si>
  <si>
    <t>7510</t>
  </si>
  <si>
    <t>Прочие субсидии бюджетам муниципальных районов (на мероприятия по развитию добровольной пожарной охраны)</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</si>
  <si>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</si>
  <si>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</si>
  <si>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7598</t>
  </si>
  <si>
    <t>Субсидии бюджетам муниципальных образований, требующих ускоренного экономического развития и повышения эффективности использования их экономического потенциала, на реализацию муниципальных программ развития субъектов малого и среднего предпринимательства</t>
  </si>
  <si>
    <t>7641</t>
  </si>
  <si>
    <t>на осуществление расходов, направленных на реализацию мероприятий по поддержке местных инициатив территорий городских и сельских поселений</t>
  </si>
  <si>
    <t>Прочие субсидии бюджетам муниципальных районов (на создание условий для развития услуг связи в малочисленных и труднодоступных населеных пунктах края)</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</si>
  <si>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</si>
  <si>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7742</t>
  </si>
  <si>
    <t xml:space="preserve">Прочие субсидии бюджетам муниципальных районов на реализацию комплексных проектов по благоустройству территорий </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</si>
  <si>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</si>
  <si>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 xml:space="preserve">Субвенции бюджетам бюджетной системы Российской Федерации
</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</si>
  <si>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</si>
  <si>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</si>
  <si>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</si>
  <si>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</si>
  <si>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</si>
  <si>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</si>
  <si>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</si>
  <si>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Субвенции бюджетам муниципальных районов  (на осуществление государственных полномочий в области архивного дела, переданных органам местного самоуправления Красноярского края)</t>
  </si>
  <si>
    <t>Субвенции бюджетам муниципальных районов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</si>
  <si>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</si>
  <si>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</si>
  <si>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</si>
  <si>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Субвенции бюджетам муниципальных районов(на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</si>
  <si>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осуществление государственных полномочий по обеспечению отдыха  и оздоровления детей)</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</si>
  <si>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</si>
  <si>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</si>
  <si>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</si>
  <si>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</si>
  <si>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Субвенции бюджетам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</si>
  <si>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</si>
  <si>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469</t>
  </si>
  <si>
    <t xml:space="preserve">Субвенции бюджетам на проведение Всероссийской переписи населения 2020 года
</t>
  </si>
  <si>
    <t xml:space="preserve">Субвенции бюджетам муниципальных районов на проведение Всероссийской переписи населения 2020 года
</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</si>
  <si>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</si>
  <si>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</si>
  <si>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(принятие в установленном порядке решений о переводе жилых помещений в нежилые и нежилых помещений в жилые помещения; согласования переустройства и перепланировки жилых помещений; определения порядка получения документа, подтверждающего принятие решения о согласовании или об отказе в согласовании переустройства и (или)  перепланировки жилого помещения в соответствии с условиями и порядком переустройства и перепланировки жилых помещений; признания в установленном порядке жилых помещений муниципального жилищного фонда, частного жилищного фонда непригодным для проживания; приватизация муниципального жилищного фонда, ведение архива приватизированного жилищного фонда, выдача справок об участии в приватизации жилищного фонда; предоставление отчетности в государственные органы Красноярского края об осуществлении муниципального жилищного контроля.)</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</si>
  <si>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 размещений информации, формируемой и предоставляемой для размещения на едином портале бюджетной системы Российской Федерации "Электронный бюджет")</t>
  </si>
  <si>
    <t>0607</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</si>
  <si>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(дорожная деятельность в отношении автомобильных дорог местного значения в границах населённых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населённых пунктов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в части: ремонта автомобильных дорог местного значения)</t>
  </si>
  <si>
    <t>303</t>
  </si>
  <si>
    <t xml:space="preserve">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</si>
  <si>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</si>
  <si>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Межбюджетные трансферты, передаваемые бюджетам на поддержку отрасли культуры
</t>
  </si>
  <si>
    <t xml:space="preserve">Межбюджетные трансферты, передаваемые бюджетам муниципальных районов на поддержку отрасли культуры
</t>
  </si>
  <si>
    <t>0991</t>
  </si>
  <si>
    <t>Прочие межбюджетные трансферты, передаваемые бюджетам муниципальных районов (на предоставление (получение) услуг по ведению бюджетного, налогового, статистического учета и формированию бюджетной отчетности)</t>
  </si>
  <si>
    <t>2990</t>
  </si>
  <si>
    <t>Прочие межбюджетные трансферты, передаваемые бюджетам муниципальных районов (на финансирование (возмещение) расходов на обустройство и восстановление воинских захоронений)</t>
  </si>
  <si>
    <t>5853</t>
  </si>
  <si>
    <t>Прочие межбюджетные трансферты, передаваемые бюджетам муниципальных районов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t>
  </si>
  <si>
    <t>7402</t>
  </si>
  <si>
    <t>Прочие межбюджетные трансферты, передаваемые бюджетам муниципальных районов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</si>
  <si>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7424</t>
  </si>
  <si>
    <t>Прочие межбюджетные трансферты, передаваемые бюджетам муниципальных районов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</si>
  <si>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7745</t>
  </si>
  <si>
    <t>Прочие межбюджетные трансферты (за содействие развитию налогового потенциала)</t>
  </si>
  <si>
    <t xml:space="preserve">ПРОЧИЕ БЕЗВОЗМЕЗДНЫЕ ПОСТУПЛЕНИЯ
</t>
  </si>
  <si>
    <t xml:space="preserve">Прочие безвозмездные поступления в бюджеты муниципальных районов
</t>
  </si>
  <si>
    <t xml:space="preserve">ВОЗВРАТ ОСТАТКОВ СУБСИДИЙ, СУБВЕНЦИЙ И ИНЫХ МЕЖБЮДЖЕТНЫХ ТРАНСФЕРТОВ, ИМЕЮЩИХ ЦЕЛЕВОЕ НАЗНАЧЕНИЕ, ПРОШЛЫХ ЛЕТ
</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</si>
  <si>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</si>
  <si>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</si>
  <si>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080</t>
  </si>
  <si>
    <t>Налог на доходы физических лиц в отношении доходов физических лиц, превышающих 5,0 млн рублей, в части, установленной для уплаты в федеральный бюджет</t>
  </si>
  <si>
    <t>2021 год</t>
  </si>
  <si>
    <t>2023 год</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</si>
  <si>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</si>
  <si>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бюджетными организациями остатков субсидий прошлых лет</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</si>
  <si>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</si>
  <si>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Субсидии бюджетам  на поддержку отрасли культура</t>
  </si>
  <si>
    <t>Субсидии бюджетам  муниципальных районов на поддержку отрасли культура</t>
  </si>
  <si>
    <t>Финансовое управление администрации Абанского района</t>
  </si>
  <si>
    <t>Показатели кассовых поступлений в 2020 году 
(по состоянию 
на 01.11.2020)</t>
  </si>
  <si>
    <t>905</t>
  </si>
  <si>
    <t>Отдел культуры по делам молодежи и спорта администрации Абанского района</t>
  </si>
  <si>
    <t>Прочие неналоговые доходы бюджетов муниципальных районов</t>
  </si>
  <si>
    <t>006</t>
  </si>
  <si>
    <t>Упраление по делам Губернатора и Правительства Красноярского края</t>
  </si>
  <si>
    <t>Административные штрафы, установленныеГлавой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</si>
  <si>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439</t>
  </si>
  <si>
    <t>Агенство по обеспечению деятельности мировых судей Красноярского края</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</si>
  <si>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</si>
  <si>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нравственность,налагаемые мировыми судьями, комиссиями по делам несовершеннолетних и защите их прав</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</si>
  <si>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</si>
  <si>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собственности,налагаемые мировыми судьями, комиссиями по делам несовершеннолетних и защите их прав</t>
  </si>
  <si>
    <t>083</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</si>
  <si>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</si>
  <si>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судьямикомиссиями по делам несовершеннолетних и защите их прав</t>
  </si>
  <si>
    <t>153</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</si>
  <si>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</si>
  <si>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судьями,комиссиями по делам несовершеннолетних и защите их прав</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</si>
  <si>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</si>
  <si>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судьями,комиссиями по делам несовершеннолетних и защите их прав</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</si>
  <si>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</si>
  <si>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судьями,комиссиями по делам несовершеннолетних и защите их прав</t>
  </si>
  <si>
    <t>Управление по делам Губернатора и Правительства Красноярского края</t>
  </si>
  <si>
    <t>Прочее возмещение ущерба, причиненного муниципальному имуществу муниципального района ( за исключением имущества, закрепленного за муниципальным бюджетными ( автономными) учреждениями, унитарными предприятиями)</t>
  </si>
  <si>
    <t>КГУ "Абанский ветотдел"</t>
  </si>
  <si>
    <t xml:space="preserve"> Министерство внутренних дел Российской Федерации по Красноярскому краю</t>
  </si>
  <si>
    <t>322</t>
  </si>
  <si>
    <t>Федеральная служба судебных приставов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</si>
  <si>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</si>
  <si>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сборов,страхования, рынка ценных бумаг (за исключением штрафов, указанных в пункте 6 стстьи 46 Бюджетного кодекса Российской Федерации),  налагаемые мировыми судьями, комиссиями по делам несовершеннолетних и защите их прав</t>
  </si>
  <si>
    <t xml:space="preserve"> </t>
  </si>
</sst>
</file>

<file path=xl/styles.xml><?xml version="1.0" encoding="utf-8"?>
<styleSheet xmlns="http://schemas.openxmlformats.org/spreadsheetml/2006/main">
  <numFmts count="7">
    <numFmt numFmtId="164" formatCode="_-* #,##0.00_р_._-;\-* #,##0.00_р_._-;_-* &quot;-&quot;??_р_._-;_-@_-"/>
    <numFmt numFmtId="165" formatCode="#,##0_ ;[Red]\-#,##0\ "/>
    <numFmt numFmtId="166" formatCode="#,##0.0"/>
    <numFmt numFmtId="167" formatCode="0.0"/>
    <numFmt numFmtId="168" formatCode="_-* #,##0.00_р_._-;\-* #,##0.00_р_._-;_-* \-??_р_._-;_-@_-"/>
    <numFmt numFmtId="169" formatCode="0.000"/>
    <numFmt numFmtId="170" formatCode="?"/>
  </numFmts>
  <fonts count="23">
    <font>
      <sz val="11"/>
      <color theme="1"/>
      <name val="Calibri"/>
      <family val="2"/>
      <charset val="204"/>
      <scheme val="minor"/>
    </font>
    <font>
      <sz val="11"/>
      <color indexed="8"/>
      <name val="Calibri"/>
      <family val="2"/>
      <charset val="204"/>
    </font>
    <font>
      <sz val="10"/>
      <name val="Arial Cyr"/>
      <family val="2"/>
      <charset val="204"/>
    </font>
    <font>
      <sz val="10"/>
      <name val="Helv"/>
      <charset val="204"/>
    </font>
    <font>
      <sz val="8"/>
      <name val="Calibri"/>
      <family val="2"/>
      <charset val="204"/>
    </font>
    <font>
      <sz val="10.5"/>
      <name val="Times New Roman"/>
      <family val="1"/>
      <charset val="204"/>
    </font>
    <font>
      <sz val="10.5"/>
      <color indexed="12"/>
      <name val="Times New Roman"/>
      <family val="1"/>
      <charset val="204"/>
    </font>
    <font>
      <sz val="10.5"/>
      <color indexed="8"/>
      <name val="Times New Roman"/>
      <family val="1"/>
      <charset val="204"/>
    </font>
    <font>
      <i/>
      <sz val="10.5"/>
      <name val="Times New Roman"/>
      <family val="1"/>
      <charset val="204"/>
    </font>
    <font>
      <sz val="10.5"/>
      <color indexed="48"/>
      <name val="Times New Roman"/>
      <family val="1"/>
      <charset val="204"/>
    </font>
    <font>
      <sz val="10.5"/>
      <color indexed="10"/>
      <name val="Times New Roman"/>
      <family val="1"/>
      <charset val="204"/>
    </font>
    <font>
      <sz val="10.5"/>
      <name val="Arial Cyr"/>
      <charset val="204"/>
    </font>
    <font>
      <sz val="12"/>
      <name val="Times New Roman"/>
      <family val="1"/>
      <charset val="204"/>
    </font>
    <font>
      <sz val="11"/>
      <name val="Times New Roman"/>
      <family val="1"/>
      <charset val="204"/>
    </font>
    <font>
      <sz val="10"/>
      <color indexed="8"/>
      <name val="Times New Roman"/>
      <family val="1"/>
      <charset val="204"/>
    </font>
    <font>
      <sz val="11"/>
      <color indexed="8"/>
      <name val="Times New Roman"/>
      <family val="1"/>
      <charset val="204"/>
    </font>
    <font>
      <sz val="10"/>
      <color theme="1"/>
      <name val="Times New Roman"/>
      <family val="1"/>
      <charset val="204"/>
    </font>
    <font>
      <sz val="11"/>
      <color theme="1"/>
      <name val="Times New Roman"/>
      <family val="1"/>
      <charset val="204"/>
    </font>
    <font>
      <sz val="10.5"/>
      <color theme="1"/>
      <name val="Times New Roman"/>
      <family val="1"/>
      <charset val="204"/>
    </font>
    <font>
      <sz val="10"/>
      <name val="Arial"/>
      <family val="2"/>
      <charset val="204"/>
    </font>
    <font>
      <sz val="10"/>
      <name val="Arial"/>
      <family val="2"/>
      <charset val="204"/>
    </font>
    <font>
      <sz val="10"/>
      <name val="Times New Roman"/>
      <family val="1"/>
      <charset val="204"/>
    </font>
    <font>
      <sz val="11"/>
      <color indexed="8"/>
      <name val="Calibri"/>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top style="thin">
        <color indexed="8"/>
      </top>
      <bottom style="thin">
        <color indexed="8"/>
      </bottom>
      <diagonal/>
    </border>
  </borders>
  <cellStyleXfs count="7">
    <xf numFmtId="0" fontId="0" fillId="0" borderId="0"/>
    <xf numFmtId="0" fontId="3" fillId="0" borderId="0"/>
    <xf numFmtId="164" fontId="1" fillId="0" borderId="0" applyFont="0" applyFill="0" applyBorder="0" applyAlignment="0" applyProtection="0"/>
    <xf numFmtId="168" fontId="2" fillId="0" borderId="0" applyFill="0" applyBorder="0" applyAlignment="0" applyProtection="0"/>
    <xf numFmtId="0" fontId="19" fillId="0" borderId="0"/>
    <xf numFmtId="0" fontId="20" fillId="0" borderId="0"/>
    <xf numFmtId="0" fontId="22" fillId="0" borderId="0"/>
  </cellStyleXfs>
  <cellXfs count="123">
    <xf numFmtId="0" fontId="0" fillId="0" borderId="0" xfId="0"/>
    <xf numFmtId="49" fontId="21" fillId="0" borderId="3" xfId="3" applyNumberFormat="1" applyFont="1" applyFill="1" applyBorder="1" applyAlignment="1" applyProtection="1">
      <alignment horizontal="center" vertical="top"/>
    </xf>
    <xf numFmtId="49" fontId="21" fillId="0" borderId="14" xfId="3" applyNumberFormat="1" applyFont="1" applyFill="1" applyBorder="1" applyAlignment="1" applyProtection="1">
      <alignment horizontal="center" vertical="top"/>
    </xf>
    <xf numFmtId="1" fontId="5" fillId="0" borderId="0" xfId="0" applyNumberFormat="1" applyFont="1" applyFill="1" applyBorder="1" applyAlignment="1">
      <alignment horizontal="center" vertical="center"/>
    </xf>
    <xf numFmtId="49" fontId="5" fillId="0" borderId="0" xfId="2" applyNumberFormat="1" applyFont="1" applyFill="1" applyBorder="1" applyAlignment="1" applyProtection="1">
      <alignment horizontal="center" vertical="center"/>
    </xf>
    <xf numFmtId="49" fontId="5" fillId="0" borderId="0" xfId="2" applyNumberFormat="1" applyFont="1" applyFill="1" applyBorder="1" applyAlignment="1" applyProtection="1">
      <alignment vertical="top"/>
    </xf>
    <xf numFmtId="165" fontId="5" fillId="0" borderId="0" xfId="0" applyNumberFormat="1" applyFont="1" applyFill="1" applyBorder="1" applyAlignment="1">
      <alignment horizontal="center" vertical="center"/>
    </xf>
    <xf numFmtId="166" fontId="5" fillId="0" borderId="0" xfId="0" applyNumberFormat="1" applyFont="1" applyFill="1" applyBorder="1" applyAlignment="1">
      <alignment horizontal="center" vertical="center"/>
    </xf>
    <xf numFmtId="166" fontId="5" fillId="0" borderId="0" xfId="0" applyNumberFormat="1" applyFont="1" applyFill="1" applyBorder="1" applyAlignment="1">
      <alignment horizontal="right"/>
    </xf>
    <xf numFmtId="165" fontId="5" fillId="0" borderId="0" xfId="0" applyNumberFormat="1" applyFont="1" applyFill="1" applyBorder="1" applyAlignment="1">
      <alignment vertical="center"/>
    </xf>
    <xf numFmtId="165" fontId="5" fillId="0" borderId="0" xfId="0" applyNumberFormat="1" applyFont="1" applyFill="1" applyAlignment="1">
      <alignment vertical="center"/>
    </xf>
    <xf numFmtId="0" fontId="5" fillId="0" borderId="0" xfId="0" applyFont="1" applyFill="1" applyAlignment="1">
      <alignment vertical="center"/>
    </xf>
    <xf numFmtId="0" fontId="5" fillId="0" borderId="0" xfId="0" applyFont="1" applyFill="1" applyBorder="1" applyAlignment="1">
      <alignment horizontal="center" vertical="center"/>
    </xf>
    <xf numFmtId="0" fontId="5" fillId="0" borderId="0" xfId="0" applyFont="1" applyFill="1" applyAlignment="1">
      <alignment horizontal="center" vertical="center"/>
    </xf>
    <xf numFmtId="0" fontId="5" fillId="0" borderId="0" xfId="0" applyFont="1" applyFill="1" applyBorder="1" applyAlignment="1">
      <alignment vertical="top" wrapText="1"/>
    </xf>
    <xf numFmtId="0" fontId="5" fillId="0" borderId="0" xfId="0" applyFont="1" applyFill="1" applyBorder="1" applyAlignment="1">
      <alignment horizontal="center" vertical="top" wrapText="1"/>
    </xf>
    <xf numFmtId="49" fontId="5" fillId="0" borderId="0" xfId="0" applyNumberFormat="1" applyFont="1" applyFill="1" applyBorder="1" applyAlignment="1">
      <alignment horizontal="center" vertical="center"/>
    </xf>
    <xf numFmtId="49" fontId="5" fillId="0" borderId="0" xfId="0" applyNumberFormat="1" applyFont="1" applyFill="1" applyAlignment="1">
      <alignment horizontal="center" vertical="center"/>
    </xf>
    <xf numFmtId="49" fontId="5" fillId="0" borderId="0"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top"/>
    </xf>
    <xf numFmtId="49" fontId="5" fillId="0" borderId="1" xfId="2" applyNumberFormat="1" applyFont="1" applyFill="1" applyBorder="1" applyAlignment="1" applyProtection="1">
      <alignment horizontal="center" vertical="top"/>
    </xf>
    <xf numFmtId="49" fontId="6" fillId="0" borderId="1" xfId="2" applyNumberFormat="1" applyFont="1" applyFill="1" applyBorder="1" applyAlignment="1" applyProtection="1">
      <alignment horizontal="center" vertical="top"/>
    </xf>
    <xf numFmtId="0" fontId="6" fillId="0" borderId="2" xfId="0" applyFont="1" applyFill="1" applyBorder="1" applyAlignment="1">
      <alignment vertical="top" wrapText="1"/>
    </xf>
    <xf numFmtId="0" fontId="6" fillId="0" borderId="1" xfId="0" applyFont="1" applyFill="1" applyBorder="1" applyAlignment="1">
      <alignment horizontal="left" vertical="top" wrapText="1"/>
    </xf>
    <xf numFmtId="166" fontId="6" fillId="0" borderId="1" xfId="0" applyNumberFormat="1" applyFont="1" applyFill="1" applyBorder="1" applyAlignment="1">
      <alignment horizontal="center" vertical="top" wrapText="1"/>
    </xf>
    <xf numFmtId="167" fontId="6" fillId="0" borderId="0" xfId="0" applyNumberFormat="1" applyFont="1" applyFill="1" applyBorder="1" applyAlignment="1">
      <alignment horizontal="right" vertical="top" wrapText="1"/>
    </xf>
    <xf numFmtId="167" fontId="6" fillId="0" borderId="0" xfId="0" applyNumberFormat="1" applyFont="1" applyFill="1" applyBorder="1" applyAlignment="1">
      <alignment vertical="center"/>
    </xf>
    <xf numFmtId="0" fontId="6" fillId="0" borderId="0" xfId="0" applyFont="1" applyFill="1" applyAlignment="1">
      <alignment vertical="center"/>
    </xf>
    <xf numFmtId="0" fontId="5" fillId="0" borderId="2" xfId="0" applyFont="1" applyFill="1" applyBorder="1" applyAlignment="1">
      <alignment vertical="top" wrapText="1"/>
    </xf>
    <xf numFmtId="0" fontId="5" fillId="0" borderId="1" xfId="0" applyFont="1" applyFill="1" applyBorder="1" applyAlignment="1">
      <alignment horizontal="justify" vertical="top" wrapText="1"/>
    </xf>
    <xf numFmtId="0" fontId="5" fillId="0" borderId="1" xfId="0" applyNumberFormat="1" applyFont="1" applyFill="1" applyBorder="1" applyAlignment="1">
      <alignment vertical="top" wrapText="1"/>
    </xf>
    <xf numFmtId="166" fontId="5" fillId="0" borderId="1" xfId="0" applyNumberFormat="1" applyFont="1" applyFill="1" applyBorder="1" applyAlignment="1">
      <alignment horizontal="center" vertical="top" wrapText="1"/>
    </xf>
    <xf numFmtId="167" fontId="5" fillId="0" borderId="0" xfId="0" applyNumberFormat="1" applyFont="1" applyFill="1" applyBorder="1" applyAlignment="1">
      <alignment horizontal="right" vertical="top" wrapText="1"/>
    </xf>
    <xf numFmtId="167" fontId="5" fillId="0" borderId="0" xfId="0" applyNumberFormat="1" applyFont="1" applyFill="1" applyBorder="1" applyAlignment="1">
      <alignment vertical="center"/>
    </xf>
    <xf numFmtId="167" fontId="5" fillId="0" borderId="1" xfId="0" applyNumberFormat="1" applyFont="1" applyFill="1" applyBorder="1" applyAlignment="1">
      <alignment horizontal="center" vertical="top" wrapText="1"/>
    </xf>
    <xf numFmtId="0" fontId="16" fillId="0" borderId="13" xfId="0" applyFont="1" applyFill="1" applyBorder="1" applyAlignment="1">
      <alignment wrapText="1"/>
    </xf>
    <xf numFmtId="0" fontId="16" fillId="0" borderId="13" xfId="0" applyFont="1" applyFill="1" applyBorder="1" applyAlignment="1">
      <alignment vertical="top" wrapText="1"/>
    </xf>
    <xf numFmtId="0" fontId="16" fillId="0" borderId="0" xfId="0" applyFont="1" applyFill="1" applyBorder="1" applyAlignment="1">
      <alignment vertical="top" wrapText="1"/>
    </xf>
    <xf numFmtId="169" fontId="5" fillId="0" borderId="1" xfId="0" applyNumberFormat="1" applyFont="1" applyFill="1" applyBorder="1" applyAlignment="1">
      <alignment horizontal="center" vertical="top" wrapText="1"/>
    </xf>
    <xf numFmtId="49" fontId="5" fillId="0" borderId="1" xfId="3" applyNumberFormat="1" applyFont="1" applyFill="1" applyBorder="1" applyAlignment="1" applyProtection="1">
      <alignment horizontal="center" vertical="top"/>
    </xf>
    <xf numFmtId="0" fontId="17" fillId="0" borderId="13" xfId="0" applyFont="1" applyFill="1" applyBorder="1" applyAlignment="1">
      <alignment vertical="top" wrapText="1"/>
    </xf>
    <xf numFmtId="0" fontId="17" fillId="0" borderId="13" xfId="0" applyFont="1" applyFill="1" applyBorder="1" applyAlignment="1">
      <alignment wrapText="1"/>
    </xf>
    <xf numFmtId="166" fontId="16" fillId="0" borderId="1" xfId="0" applyNumberFormat="1" applyFont="1" applyFill="1" applyBorder="1" applyAlignment="1">
      <alignment horizontal="center" vertical="top" wrapText="1"/>
    </xf>
    <xf numFmtId="49" fontId="5" fillId="0" borderId="2" xfId="2" applyNumberFormat="1" applyFont="1" applyFill="1" applyBorder="1" applyAlignment="1" applyProtection="1">
      <alignment horizontal="center" vertical="top"/>
    </xf>
    <xf numFmtId="0" fontId="21" fillId="0" borderId="1" xfId="0" applyFont="1" applyFill="1" applyBorder="1" applyAlignment="1">
      <alignment horizontal="justify" vertical="top" wrapText="1"/>
    </xf>
    <xf numFmtId="0" fontId="5" fillId="0" borderId="2" xfId="1" applyFont="1" applyFill="1" applyBorder="1" applyAlignment="1">
      <alignment vertical="top" wrapText="1"/>
    </xf>
    <xf numFmtId="0" fontId="5" fillId="0" borderId="1" xfId="0" applyFont="1" applyFill="1" applyBorder="1" applyAlignment="1">
      <alignment horizontal="left" vertical="top" wrapText="1"/>
    </xf>
    <xf numFmtId="0" fontId="15" fillId="0" borderId="3" xfId="0" applyFont="1" applyFill="1" applyBorder="1" applyAlignment="1">
      <alignment wrapText="1"/>
    </xf>
    <xf numFmtId="0" fontId="5" fillId="0" borderId="0" xfId="0" applyFont="1" applyFill="1" applyAlignment="1">
      <alignment vertical="top" wrapText="1"/>
    </xf>
    <xf numFmtId="167" fontId="5" fillId="0" borderId="1" xfId="0" applyNumberFormat="1" applyFont="1" applyFill="1" applyBorder="1" applyAlignment="1">
      <alignment horizontal="center"/>
    </xf>
    <xf numFmtId="166" fontId="12" fillId="0" borderId="1" xfId="0" applyNumberFormat="1" applyFont="1" applyFill="1" applyBorder="1" applyAlignment="1">
      <alignment horizontal="center" vertical="top" wrapText="1"/>
    </xf>
    <xf numFmtId="0" fontId="5" fillId="0" borderId="1" xfId="0" applyFont="1" applyFill="1" applyBorder="1" applyAlignment="1">
      <alignment wrapText="1"/>
    </xf>
    <xf numFmtId="49" fontId="5" fillId="0" borderId="1" xfId="3" applyNumberFormat="1" applyFont="1" applyFill="1" applyBorder="1" applyAlignment="1">
      <alignment horizontal="center" vertical="justify"/>
    </xf>
    <xf numFmtId="0" fontId="5" fillId="0" borderId="0" xfId="0" applyFont="1" applyFill="1" applyAlignment="1">
      <alignment vertical="top"/>
    </xf>
    <xf numFmtId="0" fontId="5" fillId="0" borderId="2" xfId="0" applyFont="1" applyFill="1" applyBorder="1" applyAlignment="1">
      <alignment vertical="top"/>
    </xf>
    <xf numFmtId="0" fontId="7" fillId="0" borderId="3" xfId="0" applyFont="1" applyFill="1" applyBorder="1" applyAlignment="1">
      <alignment vertical="top"/>
    </xf>
    <xf numFmtId="0" fontId="7" fillId="0" borderId="3" xfId="0" applyFont="1" applyFill="1" applyBorder="1" applyAlignment="1">
      <alignment vertical="top" wrapText="1"/>
    </xf>
    <xf numFmtId="167" fontId="8" fillId="0" borderId="0" xfId="0" applyNumberFormat="1" applyFont="1" applyFill="1" applyBorder="1" applyAlignment="1">
      <alignment horizontal="right" vertical="top" wrapText="1"/>
    </xf>
    <xf numFmtId="167" fontId="8" fillId="0" borderId="0" xfId="0" applyNumberFormat="1" applyFont="1" applyFill="1" applyBorder="1" applyAlignment="1">
      <alignment vertical="center"/>
    </xf>
    <xf numFmtId="0" fontId="8" fillId="0" borderId="0" xfId="0" applyFont="1" applyFill="1" applyAlignment="1">
      <alignment vertical="center"/>
    </xf>
    <xf numFmtId="166" fontId="5" fillId="0" borderId="1" xfId="0" applyNumberFormat="1" applyFont="1" applyFill="1" applyBorder="1" applyAlignment="1">
      <alignment horizontal="center" vertical="top"/>
    </xf>
    <xf numFmtId="0" fontId="18" fillId="0" borderId="13" xfId="0" applyFont="1" applyFill="1" applyBorder="1" applyAlignment="1">
      <alignment vertical="top" wrapText="1"/>
    </xf>
    <xf numFmtId="0" fontId="7" fillId="0" borderId="1" xfId="0" applyFont="1" applyFill="1" applyBorder="1" applyAlignment="1">
      <alignment vertical="top" wrapText="1"/>
    </xf>
    <xf numFmtId="49" fontId="5" fillId="0" borderId="1" xfId="4" applyNumberFormat="1" applyFont="1" applyFill="1" applyBorder="1" applyAlignment="1" applyProtection="1">
      <alignment horizontal="left" vertical="top" wrapText="1"/>
    </xf>
    <xf numFmtId="0" fontId="14" fillId="0" borderId="3" xfId="0" applyFont="1" applyFill="1" applyBorder="1" applyAlignment="1">
      <alignment vertical="top"/>
    </xf>
    <xf numFmtId="0" fontId="14" fillId="0" borderId="3" xfId="0" applyFont="1" applyFill="1" applyBorder="1" applyAlignment="1">
      <alignment vertical="top" wrapText="1"/>
    </xf>
    <xf numFmtId="49" fontId="12" fillId="0" borderId="1" xfId="2" applyNumberFormat="1" applyFont="1" applyFill="1" applyBorder="1" applyAlignment="1" applyProtection="1">
      <alignment horizontal="center" vertical="top"/>
    </xf>
    <xf numFmtId="0" fontId="12"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166" fontId="5" fillId="0" borderId="1" xfId="0" applyNumberFormat="1" applyFont="1" applyFill="1" applyBorder="1" applyAlignment="1">
      <alignment horizontal="right" wrapText="1"/>
    </xf>
    <xf numFmtId="166" fontId="12" fillId="0" borderId="1" xfId="0" applyNumberFormat="1" applyFont="1" applyFill="1" applyBorder="1" applyAlignment="1">
      <alignment horizontal="right" wrapText="1"/>
    </xf>
    <xf numFmtId="167" fontId="10" fillId="0" borderId="0" xfId="0" applyNumberFormat="1" applyFont="1" applyFill="1" applyBorder="1" applyAlignment="1">
      <alignment horizontal="right" vertical="top" wrapText="1"/>
    </xf>
    <xf numFmtId="167" fontId="10" fillId="0" borderId="0" xfId="0" applyNumberFormat="1" applyFont="1" applyFill="1" applyBorder="1" applyAlignment="1">
      <alignment vertical="center"/>
    </xf>
    <xf numFmtId="166" fontId="5" fillId="0" borderId="0" xfId="0" applyNumberFormat="1" applyFont="1" applyFill="1" applyAlignment="1">
      <alignment vertical="center"/>
    </xf>
    <xf numFmtId="166" fontId="13" fillId="0" borderId="1" xfId="4" applyNumberFormat="1" applyFont="1" applyFill="1" applyBorder="1" applyAlignment="1" applyProtection="1">
      <alignment horizontal="right" wrapText="1"/>
    </xf>
    <xf numFmtId="166" fontId="13" fillId="0" borderId="1" xfId="0" applyNumberFormat="1" applyFont="1" applyFill="1" applyBorder="1" applyAlignment="1">
      <alignment horizontal="right" wrapText="1"/>
    </xf>
    <xf numFmtId="167" fontId="9" fillId="0" borderId="0" xfId="0" applyNumberFormat="1" applyFont="1" applyFill="1" applyBorder="1" applyAlignment="1">
      <alignment horizontal="right" vertical="top" wrapText="1"/>
    </xf>
    <xf numFmtId="167" fontId="9" fillId="0" borderId="0" xfId="0" applyNumberFormat="1" applyFont="1" applyFill="1" applyBorder="1" applyAlignment="1">
      <alignment vertical="center"/>
    </xf>
    <xf numFmtId="0" fontId="9" fillId="0" borderId="0" xfId="0" applyFont="1" applyFill="1" applyAlignment="1">
      <alignment vertical="center"/>
    </xf>
    <xf numFmtId="166" fontId="5" fillId="0" borderId="0" xfId="0" applyNumberFormat="1" applyFont="1" applyFill="1" applyBorder="1" applyAlignment="1">
      <alignment horizontal="center" vertical="top" wrapText="1"/>
    </xf>
    <xf numFmtId="0" fontId="12" fillId="0" borderId="1" xfId="0" applyNumberFormat="1" applyFont="1" applyFill="1" applyBorder="1" applyAlignment="1">
      <alignment horizontal="left" vertical="top" wrapText="1"/>
    </xf>
    <xf numFmtId="0" fontId="10" fillId="0" borderId="0" xfId="0" applyFont="1" applyFill="1" applyAlignment="1">
      <alignment vertical="center"/>
    </xf>
    <xf numFmtId="0" fontId="12" fillId="0" borderId="1" xfId="1" applyNumberFormat="1" applyFont="1" applyFill="1" applyBorder="1" applyAlignment="1">
      <alignment horizontal="left" vertical="top" wrapText="1"/>
    </xf>
    <xf numFmtId="166" fontId="13" fillId="0" borderId="1" xfId="0" applyNumberFormat="1" applyFont="1" applyFill="1" applyBorder="1" applyAlignment="1">
      <alignment horizontal="right"/>
    </xf>
    <xf numFmtId="166" fontId="12" fillId="0" borderId="1" xfId="0" applyNumberFormat="1" applyFont="1" applyFill="1" applyBorder="1" applyAlignment="1">
      <alignment horizontal="right"/>
    </xf>
    <xf numFmtId="170" fontId="12" fillId="0" borderId="1" xfId="5" applyNumberFormat="1" applyFont="1" applyFill="1" applyBorder="1" applyAlignment="1" applyProtection="1">
      <alignment horizontal="left" vertical="top" wrapText="1"/>
    </xf>
    <xf numFmtId="0" fontId="12" fillId="0" borderId="1" xfId="6" applyNumberFormat="1" applyFont="1" applyFill="1" applyBorder="1" applyAlignment="1">
      <alignment horizontal="left" vertical="top" wrapText="1"/>
    </xf>
    <xf numFmtId="0" fontId="11" fillId="0" borderId="1" xfId="0" applyFont="1" applyFill="1" applyBorder="1" applyAlignment="1">
      <alignment vertical="top"/>
    </xf>
    <xf numFmtId="166" fontId="11" fillId="0" borderId="1" xfId="0" applyNumberFormat="1" applyFont="1" applyFill="1" applyBorder="1" applyAlignment="1">
      <alignment vertical="top"/>
    </xf>
    <xf numFmtId="165" fontId="6" fillId="0" borderId="0" xfId="0" applyNumberFormat="1" applyFont="1" applyFill="1" applyBorder="1" applyAlignment="1">
      <alignment horizontal="right" vertical="center"/>
    </xf>
    <xf numFmtId="165" fontId="6" fillId="0" borderId="0" xfId="0" applyNumberFormat="1" applyFont="1" applyFill="1" applyBorder="1" applyAlignment="1">
      <alignment vertical="center"/>
    </xf>
    <xf numFmtId="165" fontId="6" fillId="0" borderId="0" xfId="0" applyNumberFormat="1" applyFont="1" applyFill="1" applyAlignment="1">
      <alignment vertical="center"/>
    </xf>
    <xf numFmtId="4" fontId="5" fillId="0" borderId="0" xfId="0" applyNumberFormat="1" applyFont="1" applyFill="1" applyBorder="1" applyAlignment="1">
      <alignment vertical="top" wrapText="1"/>
    </xf>
    <xf numFmtId="0" fontId="5" fillId="0" borderId="0" xfId="0" applyFont="1" applyFill="1" applyBorder="1" applyAlignment="1">
      <alignment vertical="center"/>
    </xf>
    <xf numFmtId="1" fontId="5" fillId="0" borderId="0" xfId="0" applyNumberFormat="1" applyFont="1" applyFill="1" applyAlignment="1">
      <alignment horizontal="center" vertical="center"/>
    </xf>
    <xf numFmtId="4" fontId="5" fillId="0" borderId="0" xfId="0" applyNumberFormat="1" applyFont="1" applyFill="1" applyAlignment="1">
      <alignment vertical="top" wrapText="1"/>
    </xf>
    <xf numFmtId="166" fontId="5" fillId="0" borderId="1" xfId="0" applyNumberFormat="1" applyFont="1" applyFill="1" applyBorder="1" applyAlignment="1">
      <alignment horizontal="center" vertical="center"/>
    </xf>
    <xf numFmtId="0" fontId="5" fillId="0" borderId="0" xfId="0" applyFont="1" applyFill="1" applyBorder="1" applyAlignment="1">
      <alignment horizont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4" xfId="0" applyNumberFormat="1" applyFont="1" applyFill="1" applyBorder="1" applyAlignment="1">
      <alignment horizontal="center" vertical="center" textRotation="90" wrapText="1"/>
    </xf>
    <xf numFmtId="0" fontId="5" fillId="0" borderId="6" xfId="0" applyNumberFormat="1" applyFont="1" applyFill="1" applyBorder="1" applyAlignment="1">
      <alignment horizontal="center" vertical="center" textRotation="90"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quotePrefix="1"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49" fontId="5" fillId="0" borderId="1" xfId="2" applyNumberFormat="1" applyFont="1" applyFill="1" applyBorder="1" applyAlignment="1" applyProtection="1">
      <alignment horizontal="center" vertical="center"/>
    </xf>
    <xf numFmtId="166" fontId="5" fillId="0" borderId="4" xfId="0" applyNumberFormat="1" applyFont="1" applyFill="1" applyBorder="1" applyAlignment="1">
      <alignment horizontal="center" vertical="center" wrapText="1"/>
    </xf>
    <xf numFmtId="166" fontId="5" fillId="0" borderId="5" xfId="0" applyNumberFormat="1" applyFont="1" applyFill="1" applyBorder="1" applyAlignment="1">
      <alignment horizontal="center" vertical="center" wrapText="1"/>
    </xf>
    <xf numFmtId="166" fontId="5" fillId="0" borderId="6" xfId="0" applyNumberFormat="1" applyFont="1" applyFill="1" applyBorder="1" applyAlignment="1">
      <alignment horizontal="center" vertical="center" wrapText="1"/>
    </xf>
    <xf numFmtId="0" fontId="5" fillId="0" borderId="1" xfId="0" applyFont="1" applyFill="1" applyBorder="1" applyAlignment="1">
      <alignment horizontal="left" vertical="top" wrapText="1"/>
    </xf>
    <xf numFmtId="0" fontId="11" fillId="0" borderId="1" xfId="0" applyFont="1" applyFill="1" applyBorder="1" applyAlignment="1">
      <alignment vertical="top"/>
    </xf>
    <xf numFmtId="1" fontId="5" fillId="0" borderId="4" xfId="0" applyNumberFormat="1" applyFont="1" applyFill="1" applyBorder="1" applyAlignment="1">
      <alignment horizontal="center" vertical="center" textRotation="90" wrapText="1"/>
    </xf>
    <xf numFmtId="1" fontId="5" fillId="0" borderId="5" xfId="0" applyNumberFormat="1" applyFont="1" applyFill="1" applyBorder="1" applyAlignment="1">
      <alignment horizontal="center" vertical="center" textRotation="90" wrapText="1"/>
    </xf>
    <xf numFmtId="1" fontId="5" fillId="0" borderId="6" xfId="0" applyNumberFormat="1" applyFont="1" applyFill="1" applyBorder="1" applyAlignment="1">
      <alignment horizontal="center" vertical="center" textRotation="90" wrapText="1"/>
    </xf>
  </cellXfs>
  <cellStyles count="7">
    <cellStyle name="Normal" xfId="6"/>
    <cellStyle name="Обычный" xfId="0" builtinId="0"/>
    <cellStyle name="Обычный_Лист1" xfId="1"/>
    <cellStyle name="Обычный_Лист1_1" xfId="4"/>
    <cellStyle name="Обычный_Лист1_2" xfId="5"/>
    <cellStyle name="Финансовый" xfId="2" builtinId="3"/>
    <cellStyle name="Финансовый_Лист1" xfId="3"/>
  </cellStyles>
  <dxfs count="0"/>
  <tableStyles count="0" defaultTableStyle="TableStyleMedium9"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A90AD00333885CE0D1CCB1C6FED47440BEC79D7823191DC0AC65FDE83E577F409BEF3704FDD8FB04E" TargetMode="Externa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5" Type="http://schemas.openxmlformats.org/officeDocument/2006/relationships/printerSettings" Target="../printerSettings/printerSettings1.bin"/><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AF694"/>
  <sheetViews>
    <sheetView tabSelected="1" view="pageBreakPreview" topLeftCell="B105" zoomScale="80" zoomScaleNormal="90" zoomScaleSheetLayoutView="80" workbookViewId="0">
      <selection activeCell="Q215" sqref="Q210:Q215"/>
    </sheetView>
  </sheetViews>
  <sheetFormatPr defaultColWidth="12" defaultRowHeight="13.5" outlineLevelRow="5"/>
  <cols>
    <col min="1" max="1" width="5.85546875" style="96" customWidth="1"/>
    <col min="2" max="3" width="5.7109375" style="4" customWidth="1"/>
    <col min="4" max="4" width="6.42578125" style="4" customWidth="1"/>
    <col min="5" max="5" width="5" style="4" customWidth="1"/>
    <col min="6" max="6" width="6.28515625" style="4" customWidth="1"/>
    <col min="7" max="7" width="6" style="4" customWidth="1"/>
    <col min="8" max="8" width="6.85546875" style="4" customWidth="1"/>
    <col min="9" max="9" width="6.28515625" style="4" customWidth="1"/>
    <col min="10" max="10" width="43.28515625" style="50" customWidth="1"/>
    <col min="11" max="12" width="5.7109375" style="50" customWidth="1"/>
    <col min="13" max="14" width="6.28515625" style="50" customWidth="1"/>
    <col min="15" max="15" width="22.85546875" style="50" customWidth="1"/>
    <col min="16" max="16" width="12.7109375" style="50" customWidth="1"/>
    <col min="17" max="17" width="11.85546875" style="50" customWidth="1"/>
    <col min="18" max="18" width="12" style="98"/>
    <col min="19" max="19" width="13.28515625" style="98" customWidth="1"/>
    <col min="20" max="20" width="13" style="98" customWidth="1"/>
    <col min="21" max="21" width="14.140625" style="9" hidden="1" customWidth="1"/>
    <col min="22" max="22" width="12.42578125" style="9" hidden="1" customWidth="1"/>
    <col min="23" max="23" width="0.28515625" style="10" hidden="1" customWidth="1"/>
    <col min="24" max="24" width="12.28515625" style="10" hidden="1" customWidth="1"/>
    <col min="25" max="30" width="12" style="11" hidden="1" customWidth="1"/>
    <col min="31" max="16384" width="12" style="11"/>
  </cols>
  <sheetData>
    <row r="1" spans="1:25">
      <c r="A1" s="3"/>
      <c r="B1" s="3"/>
      <c r="J1" s="5"/>
      <c r="K1" s="4"/>
      <c r="L1" s="4"/>
      <c r="M1" s="4"/>
      <c r="N1" s="4"/>
      <c r="O1" s="4"/>
      <c r="P1" s="4"/>
      <c r="Q1" s="4"/>
      <c r="R1" s="6"/>
      <c r="S1" s="7"/>
      <c r="T1" s="7"/>
      <c r="U1" s="7"/>
      <c r="V1" s="8"/>
      <c r="W1" s="9"/>
      <c r="Y1" s="10"/>
    </row>
    <row r="2" spans="1:25">
      <c r="A2" s="99" t="s">
        <v>124</v>
      </c>
      <c r="B2" s="99"/>
      <c r="C2" s="99"/>
      <c r="D2" s="99"/>
      <c r="E2" s="99"/>
      <c r="F2" s="99"/>
      <c r="G2" s="99"/>
      <c r="H2" s="99"/>
      <c r="I2" s="99"/>
      <c r="J2" s="99"/>
      <c r="K2" s="99"/>
      <c r="L2" s="99"/>
      <c r="M2" s="99"/>
      <c r="N2" s="99"/>
      <c r="O2" s="99"/>
      <c r="P2" s="99"/>
      <c r="Q2" s="99"/>
      <c r="R2" s="99"/>
      <c r="S2" s="99"/>
      <c r="T2" s="99"/>
      <c r="U2" s="7"/>
      <c r="V2" s="12"/>
      <c r="W2" s="12"/>
      <c r="X2" s="13"/>
      <c r="Y2" s="13"/>
    </row>
    <row r="3" spans="1:25">
      <c r="A3" s="3"/>
      <c r="J3" s="14"/>
      <c r="K3" s="15"/>
      <c r="L3" s="15"/>
      <c r="M3" s="15"/>
      <c r="N3" s="15"/>
      <c r="O3" s="15"/>
      <c r="P3" s="15"/>
      <c r="Q3" s="15"/>
      <c r="R3" s="7"/>
      <c r="S3" s="7"/>
      <c r="T3" s="7" t="s">
        <v>8</v>
      </c>
      <c r="U3" s="16"/>
      <c r="W3" s="17"/>
    </row>
    <row r="4" spans="1:25">
      <c r="A4" s="120" t="s">
        <v>11</v>
      </c>
      <c r="B4" s="114" t="s">
        <v>9</v>
      </c>
      <c r="C4" s="114"/>
      <c r="D4" s="114"/>
      <c r="E4" s="114"/>
      <c r="F4" s="114"/>
      <c r="G4" s="114"/>
      <c r="H4" s="114"/>
      <c r="I4" s="114"/>
      <c r="J4" s="108" t="s">
        <v>10</v>
      </c>
      <c r="K4" s="100" t="s">
        <v>123</v>
      </c>
      <c r="L4" s="101"/>
      <c r="M4" s="101"/>
      <c r="N4" s="102"/>
      <c r="O4" s="111" t="s">
        <v>3</v>
      </c>
      <c r="P4" s="111" t="s">
        <v>389</v>
      </c>
      <c r="Q4" s="111" t="s">
        <v>258</v>
      </c>
      <c r="R4" s="115" t="s">
        <v>259</v>
      </c>
      <c r="S4" s="115" t="s">
        <v>260</v>
      </c>
      <c r="T4" s="115" t="s">
        <v>260</v>
      </c>
      <c r="U4" s="113"/>
      <c r="V4" s="113"/>
      <c r="W4" s="113"/>
      <c r="X4" s="113"/>
    </row>
    <row r="5" spans="1:25" s="13" customFormat="1" ht="38.25" customHeight="1">
      <c r="A5" s="121"/>
      <c r="B5" s="106" t="s">
        <v>12</v>
      </c>
      <c r="C5" s="106" t="s">
        <v>13</v>
      </c>
      <c r="D5" s="106" t="s">
        <v>14</v>
      </c>
      <c r="E5" s="106" t="s">
        <v>15</v>
      </c>
      <c r="F5" s="106" t="s">
        <v>16</v>
      </c>
      <c r="G5" s="106" t="s">
        <v>17</v>
      </c>
      <c r="H5" s="106" t="s">
        <v>18</v>
      </c>
      <c r="I5" s="106" t="s">
        <v>19</v>
      </c>
      <c r="J5" s="109"/>
      <c r="K5" s="103"/>
      <c r="L5" s="104"/>
      <c r="M5" s="104"/>
      <c r="N5" s="105"/>
      <c r="O5" s="111"/>
      <c r="P5" s="111"/>
      <c r="Q5" s="111"/>
      <c r="R5" s="116"/>
      <c r="S5" s="116"/>
      <c r="T5" s="116"/>
      <c r="U5" s="18"/>
      <c r="V5" s="18"/>
      <c r="W5" s="18"/>
      <c r="X5" s="18"/>
    </row>
    <row r="6" spans="1:25" s="13" customFormat="1" ht="59.25" customHeight="1">
      <c r="A6" s="122"/>
      <c r="B6" s="107"/>
      <c r="C6" s="107"/>
      <c r="D6" s="107"/>
      <c r="E6" s="107"/>
      <c r="F6" s="107"/>
      <c r="G6" s="107"/>
      <c r="H6" s="107"/>
      <c r="I6" s="107"/>
      <c r="J6" s="110"/>
      <c r="K6" s="19" t="s">
        <v>130</v>
      </c>
      <c r="L6" s="19" t="s">
        <v>381</v>
      </c>
      <c r="M6" s="19" t="s">
        <v>154</v>
      </c>
      <c r="N6" s="19" t="s">
        <v>382</v>
      </c>
      <c r="O6" s="112"/>
      <c r="P6" s="112"/>
      <c r="Q6" s="112"/>
      <c r="R6" s="117"/>
      <c r="S6" s="117"/>
      <c r="T6" s="117"/>
      <c r="U6" s="20"/>
      <c r="V6" s="6"/>
      <c r="W6" s="6"/>
      <c r="X6" s="6"/>
    </row>
    <row r="7" spans="1:25" s="29" customFormat="1">
      <c r="A7" s="21"/>
      <c r="B7" s="22" t="s">
        <v>21</v>
      </c>
      <c r="C7" s="23" t="s">
        <v>20</v>
      </c>
      <c r="D7" s="23" t="s">
        <v>22</v>
      </c>
      <c r="E7" s="23" t="s">
        <v>22</v>
      </c>
      <c r="F7" s="23" t="s">
        <v>21</v>
      </c>
      <c r="G7" s="23" t="s">
        <v>22</v>
      </c>
      <c r="H7" s="23" t="s">
        <v>23</v>
      </c>
      <c r="I7" s="23" t="s">
        <v>21</v>
      </c>
      <c r="J7" s="24" t="s">
        <v>24</v>
      </c>
      <c r="K7" s="25"/>
      <c r="L7" s="25"/>
      <c r="M7" s="25"/>
      <c r="N7" s="25"/>
      <c r="O7" s="25"/>
      <c r="P7" s="26">
        <f>P8+P18+P29+P41+P44+P57+P63+P72+P81+P103</f>
        <v>78460.599999999991</v>
      </c>
      <c r="Q7" s="26">
        <f t="shared" ref="Q7:T7" si="0">Q8+Q18+Q29+Q41+Q44+Q57+Q63+Q72+Q81+Q103</f>
        <v>98399.5</v>
      </c>
      <c r="R7" s="26">
        <f t="shared" si="0"/>
        <v>105905.3</v>
      </c>
      <c r="S7" s="26">
        <f t="shared" si="0"/>
        <v>106978.1</v>
      </c>
      <c r="T7" s="26">
        <f t="shared" si="0"/>
        <v>110341.20000000001</v>
      </c>
      <c r="U7" s="27"/>
      <c r="V7" s="28"/>
      <c r="W7" s="28"/>
      <c r="X7" s="28"/>
    </row>
    <row r="8" spans="1:25" outlineLevel="1">
      <c r="A8" s="21">
        <f>A7+1</f>
        <v>1</v>
      </c>
      <c r="B8" s="22" t="s">
        <v>21</v>
      </c>
      <c r="C8" s="22" t="s">
        <v>20</v>
      </c>
      <c r="D8" s="22" t="s">
        <v>25</v>
      </c>
      <c r="E8" s="22" t="s">
        <v>22</v>
      </c>
      <c r="F8" s="22" t="s">
        <v>21</v>
      </c>
      <c r="G8" s="22" t="s">
        <v>22</v>
      </c>
      <c r="H8" s="22" t="s">
        <v>23</v>
      </c>
      <c r="I8" s="22" t="s">
        <v>21</v>
      </c>
      <c r="J8" s="30" t="s">
        <v>26</v>
      </c>
      <c r="K8" s="31"/>
      <c r="L8" s="31"/>
      <c r="M8" s="31"/>
      <c r="N8" s="31"/>
      <c r="O8" s="32"/>
      <c r="P8" s="33">
        <f>P9+P12</f>
        <v>34394.199999999997</v>
      </c>
      <c r="Q8" s="33">
        <f>Q9+Q12</f>
        <v>45080</v>
      </c>
      <c r="R8" s="33">
        <f>R9+R12</f>
        <v>47676</v>
      </c>
      <c r="S8" s="33">
        <f>S9+S12</f>
        <v>49564</v>
      </c>
      <c r="T8" s="33">
        <f>T9+T12</f>
        <v>51526</v>
      </c>
      <c r="U8" s="34"/>
      <c r="V8" s="35"/>
      <c r="W8" s="35"/>
      <c r="X8" s="35"/>
    </row>
    <row r="9" spans="1:25" ht="27" outlineLevel="2">
      <c r="A9" s="21">
        <f>A8+1</f>
        <v>2</v>
      </c>
      <c r="B9" s="22" t="s">
        <v>27</v>
      </c>
      <c r="C9" s="22" t="s">
        <v>20</v>
      </c>
      <c r="D9" s="22" t="s">
        <v>25</v>
      </c>
      <c r="E9" s="22" t="s">
        <v>25</v>
      </c>
      <c r="F9" s="22" t="s">
        <v>21</v>
      </c>
      <c r="G9" s="22" t="s">
        <v>22</v>
      </c>
      <c r="H9" s="22" t="s">
        <v>23</v>
      </c>
      <c r="I9" s="22" t="s">
        <v>28</v>
      </c>
      <c r="J9" s="30" t="s">
        <v>29</v>
      </c>
      <c r="K9" s="36">
        <v>10</v>
      </c>
      <c r="L9" s="36">
        <v>10</v>
      </c>
      <c r="M9" s="36">
        <v>10</v>
      </c>
      <c r="N9" s="36">
        <v>10</v>
      </c>
      <c r="O9" s="32" t="s">
        <v>125</v>
      </c>
      <c r="P9" s="33">
        <f t="shared" ref="P9:T10" si="1">P10</f>
        <v>39.1</v>
      </c>
      <c r="Q9" s="33">
        <f t="shared" si="1"/>
        <v>80</v>
      </c>
      <c r="R9" s="33">
        <f t="shared" si="1"/>
        <v>740</v>
      </c>
      <c r="S9" s="33">
        <f t="shared" si="1"/>
        <v>750</v>
      </c>
      <c r="T9" s="33">
        <f t="shared" si="1"/>
        <v>760</v>
      </c>
      <c r="U9" s="34"/>
      <c r="V9" s="35"/>
      <c r="W9" s="35"/>
      <c r="X9" s="35"/>
    </row>
    <row r="10" spans="1:25" ht="40.5" outlineLevel="3">
      <c r="A10" s="21">
        <f t="shared" ref="A10:A69" si="2">A9+1</f>
        <v>3</v>
      </c>
      <c r="B10" s="22" t="s">
        <v>27</v>
      </c>
      <c r="C10" s="22" t="s">
        <v>20</v>
      </c>
      <c r="D10" s="22" t="s">
        <v>25</v>
      </c>
      <c r="E10" s="22" t="s">
        <v>25</v>
      </c>
      <c r="F10" s="22" t="s">
        <v>30</v>
      </c>
      <c r="G10" s="22" t="s">
        <v>22</v>
      </c>
      <c r="H10" s="22" t="s">
        <v>23</v>
      </c>
      <c r="I10" s="22" t="s">
        <v>28</v>
      </c>
      <c r="J10" s="30" t="s">
        <v>31</v>
      </c>
      <c r="K10" s="36">
        <v>10</v>
      </c>
      <c r="L10" s="36">
        <v>10</v>
      </c>
      <c r="M10" s="36">
        <v>10</v>
      </c>
      <c r="N10" s="36">
        <v>10</v>
      </c>
      <c r="O10" s="32" t="s">
        <v>125</v>
      </c>
      <c r="P10" s="33">
        <f t="shared" si="1"/>
        <v>39.1</v>
      </c>
      <c r="Q10" s="33">
        <f t="shared" si="1"/>
        <v>80</v>
      </c>
      <c r="R10" s="33">
        <f t="shared" si="1"/>
        <v>740</v>
      </c>
      <c r="S10" s="33">
        <f t="shared" si="1"/>
        <v>750</v>
      </c>
      <c r="T10" s="33">
        <f t="shared" si="1"/>
        <v>760</v>
      </c>
      <c r="U10" s="34"/>
      <c r="V10" s="35"/>
      <c r="W10" s="35"/>
      <c r="X10" s="35"/>
    </row>
    <row r="11" spans="1:25" ht="51" outlineLevel="4">
      <c r="A11" s="21">
        <f t="shared" si="2"/>
        <v>4</v>
      </c>
      <c r="B11" s="22" t="s">
        <v>27</v>
      </c>
      <c r="C11" s="22" t="s">
        <v>20</v>
      </c>
      <c r="D11" s="22" t="s">
        <v>25</v>
      </c>
      <c r="E11" s="22" t="s">
        <v>25</v>
      </c>
      <c r="F11" s="22" t="s">
        <v>32</v>
      </c>
      <c r="G11" s="22" t="s">
        <v>33</v>
      </c>
      <c r="H11" s="22" t="s">
        <v>23</v>
      </c>
      <c r="I11" s="22" t="s">
        <v>28</v>
      </c>
      <c r="J11" s="37" t="s">
        <v>135</v>
      </c>
      <c r="K11" s="36">
        <v>10</v>
      </c>
      <c r="L11" s="36">
        <v>10</v>
      </c>
      <c r="M11" s="36">
        <v>10</v>
      </c>
      <c r="N11" s="36">
        <v>10</v>
      </c>
      <c r="O11" s="32" t="s">
        <v>125</v>
      </c>
      <c r="P11" s="33">
        <v>39.1</v>
      </c>
      <c r="Q11" s="33">
        <v>80</v>
      </c>
      <c r="R11" s="33">
        <v>740</v>
      </c>
      <c r="S11" s="33">
        <v>750</v>
      </c>
      <c r="T11" s="33">
        <v>760</v>
      </c>
      <c r="U11" s="34"/>
      <c r="V11" s="35"/>
      <c r="W11" s="35"/>
      <c r="X11" s="35"/>
    </row>
    <row r="12" spans="1:25" ht="27" outlineLevel="2">
      <c r="A12" s="21">
        <f t="shared" si="2"/>
        <v>5</v>
      </c>
      <c r="B12" s="22" t="s">
        <v>27</v>
      </c>
      <c r="C12" s="22" t="s">
        <v>20</v>
      </c>
      <c r="D12" s="22" t="s">
        <v>25</v>
      </c>
      <c r="E12" s="22" t="s">
        <v>33</v>
      </c>
      <c r="F12" s="22" t="s">
        <v>21</v>
      </c>
      <c r="G12" s="22" t="s">
        <v>25</v>
      </c>
      <c r="H12" s="22" t="s">
        <v>23</v>
      </c>
      <c r="I12" s="22" t="s">
        <v>28</v>
      </c>
      <c r="J12" s="30" t="s">
        <v>34</v>
      </c>
      <c r="K12" s="36">
        <v>28</v>
      </c>
      <c r="L12" s="36">
        <v>28</v>
      </c>
      <c r="M12" s="36">
        <v>28</v>
      </c>
      <c r="N12" s="36">
        <v>28</v>
      </c>
      <c r="O12" s="32" t="s">
        <v>125</v>
      </c>
      <c r="P12" s="33">
        <f>P13+P14+P15+P16</f>
        <v>34355.1</v>
      </c>
      <c r="Q12" s="33">
        <f>Q13+Q14+Q15+Q16+Q17</f>
        <v>45000</v>
      </c>
      <c r="R12" s="33">
        <f>R13+R14+R15+R16+R17</f>
        <v>46936</v>
      </c>
      <c r="S12" s="33">
        <f t="shared" ref="S12:T12" si="3">S13+S14+S15+S16+S17</f>
        <v>48814</v>
      </c>
      <c r="T12" s="33">
        <f t="shared" si="3"/>
        <v>50766</v>
      </c>
      <c r="U12" s="34"/>
      <c r="V12" s="35"/>
      <c r="W12" s="35"/>
      <c r="X12" s="35"/>
    </row>
    <row r="13" spans="1:25" ht="94.5" outlineLevel="4">
      <c r="A13" s="21">
        <f t="shared" si="2"/>
        <v>6</v>
      </c>
      <c r="B13" s="22" t="s">
        <v>27</v>
      </c>
      <c r="C13" s="22" t="s">
        <v>20</v>
      </c>
      <c r="D13" s="22" t="s">
        <v>25</v>
      </c>
      <c r="E13" s="22" t="s">
        <v>33</v>
      </c>
      <c r="F13" s="22" t="s">
        <v>30</v>
      </c>
      <c r="G13" s="22" t="s">
        <v>25</v>
      </c>
      <c r="H13" s="22" t="s">
        <v>23</v>
      </c>
      <c r="I13" s="22" t="s">
        <v>28</v>
      </c>
      <c r="J13" s="30" t="s">
        <v>35</v>
      </c>
      <c r="K13" s="36">
        <v>28</v>
      </c>
      <c r="L13" s="36">
        <v>28</v>
      </c>
      <c r="M13" s="36">
        <v>28</v>
      </c>
      <c r="N13" s="36">
        <v>28</v>
      </c>
      <c r="O13" s="32" t="s">
        <v>125</v>
      </c>
      <c r="P13" s="33">
        <v>34125.699999999997</v>
      </c>
      <c r="Q13" s="33">
        <v>44640</v>
      </c>
      <c r="R13" s="33">
        <v>46511</v>
      </c>
      <c r="S13" s="33">
        <v>48334</v>
      </c>
      <c r="T13" s="33">
        <v>50244</v>
      </c>
      <c r="U13" s="34"/>
      <c r="V13" s="35"/>
      <c r="W13" s="35"/>
      <c r="X13" s="35"/>
    </row>
    <row r="14" spans="1:25" ht="148.5" outlineLevel="4">
      <c r="A14" s="21">
        <f t="shared" si="2"/>
        <v>7</v>
      </c>
      <c r="B14" s="22" t="s">
        <v>27</v>
      </c>
      <c r="C14" s="22" t="s">
        <v>20</v>
      </c>
      <c r="D14" s="22" t="s">
        <v>25</v>
      </c>
      <c r="E14" s="22" t="s">
        <v>33</v>
      </c>
      <c r="F14" s="22" t="s">
        <v>36</v>
      </c>
      <c r="G14" s="22" t="s">
        <v>25</v>
      </c>
      <c r="H14" s="22" t="s">
        <v>23</v>
      </c>
      <c r="I14" s="22" t="s">
        <v>28</v>
      </c>
      <c r="J14" s="30" t="s">
        <v>37</v>
      </c>
      <c r="K14" s="36">
        <v>28</v>
      </c>
      <c r="L14" s="36">
        <v>28</v>
      </c>
      <c r="M14" s="36">
        <v>28</v>
      </c>
      <c r="N14" s="36">
        <v>28</v>
      </c>
      <c r="O14" s="32" t="s">
        <v>125</v>
      </c>
      <c r="P14" s="33">
        <v>24.4</v>
      </c>
      <c r="Q14" s="33">
        <v>150</v>
      </c>
      <c r="R14" s="33">
        <v>155</v>
      </c>
      <c r="S14" s="33">
        <v>170</v>
      </c>
      <c r="T14" s="33">
        <v>180</v>
      </c>
      <c r="U14" s="34"/>
      <c r="V14" s="35"/>
      <c r="W14" s="35"/>
      <c r="X14" s="35"/>
    </row>
    <row r="15" spans="1:25" ht="54" outlineLevel="4">
      <c r="A15" s="21">
        <f t="shared" si="2"/>
        <v>8</v>
      </c>
      <c r="B15" s="22" t="s">
        <v>27</v>
      </c>
      <c r="C15" s="22" t="s">
        <v>20</v>
      </c>
      <c r="D15" s="22" t="s">
        <v>25</v>
      </c>
      <c r="E15" s="22" t="s">
        <v>33</v>
      </c>
      <c r="F15" s="22" t="s">
        <v>38</v>
      </c>
      <c r="G15" s="22" t="s">
        <v>25</v>
      </c>
      <c r="H15" s="22" t="s">
        <v>23</v>
      </c>
      <c r="I15" s="22" t="s">
        <v>28</v>
      </c>
      <c r="J15" s="30" t="s">
        <v>39</v>
      </c>
      <c r="K15" s="36">
        <v>28</v>
      </c>
      <c r="L15" s="36">
        <v>28</v>
      </c>
      <c r="M15" s="36">
        <v>28</v>
      </c>
      <c r="N15" s="36">
        <v>28</v>
      </c>
      <c r="O15" s="32" t="s">
        <v>125</v>
      </c>
      <c r="P15" s="33">
        <v>177.1</v>
      </c>
      <c r="Q15" s="33">
        <v>110</v>
      </c>
      <c r="R15" s="33">
        <v>118</v>
      </c>
      <c r="S15" s="33">
        <v>140</v>
      </c>
      <c r="T15" s="33">
        <v>160</v>
      </c>
      <c r="U15" s="34"/>
      <c r="V15" s="35"/>
      <c r="W15" s="35"/>
      <c r="X15" s="35"/>
    </row>
    <row r="16" spans="1:25" ht="89.25" outlineLevel="4">
      <c r="A16" s="21">
        <f t="shared" si="2"/>
        <v>9</v>
      </c>
      <c r="B16" s="22" t="s">
        <v>27</v>
      </c>
      <c r="C16" s="22" t="s">
        <v>20</v>
      </c>
      <c r="D16" s="22" t="s">
        <v>25</v>
      </c>
      <c r="E16" s="22" t="s">
        <v>33</v>
      </c>
      <c r="F16" s="22" t="s">
        <v>40</v>
      </c>
      <c r="G16" s="22" t="s">
        <v>25</v>
      </c>
      <c r="H16" s="22" t="s">
        <v>23</v>
      </c>
      <c r="I16" s="22" t="s">
        <v>28</v>
      </c>
      <c r="J16" s="38" t="s">
        <v>136</v>
      </c>
      <c r="K16" s="36">
        <v>15</v>
      </c>
      <c r="L16" s="36">
        <v>15</v>
      </c>
      <c r="M16" s="36">
        <v>15</v>
      </c>
      <c r="N16" s="36">
        <v>15</v>
      </c>
      <c r="O16" s="32" t="s">
        <v>125</v>
      </c>
      <c r="P16" s="33">
        <v>27.9</v>
      </c>
      <c r="Q16" s="33">
        <v>100</v>
      </c>
      <c r="R16" s="33">
        <v>104</v>
      </c>
      <c r="S16" s="33">
        <v>120</v>
      </c>
      <c r="T16" s="33">
        <v>130</v>
      </c>
      <c r="U16" s="34"/>
      <c r="V16" s="35"/>
      <c r="W16" s="35"/>
      <c r="X16" s="35"/>
    </row>
    <row r="17" spans="1:24" ht="55.5" customHeight="1" outlineLevel="4">
      <c r="A17" s="21"/>
      <c r="B17" s="22" t="s">
        <v>27</v>
      </c>
      <c r="C17" s="22" t="s">
        <v>20</v>
      </c>
      <c r="D17" s="22" t="s">
        <v>25</v>
      </c>
      <c r="E17" s="22" t="s">
        <v>33</v>
      </c>
      <c r="F17" s="22" t="s">
        <v>379</v>
      </c>
      <c r="G17" s="22" t="s">
        <v>25</v>
      </c>
      <c r="H17" s="22" t="s">
        <v>23</v>
      </c>
      <c r="I17" s="22" t="s">
        <v>28</v>
      </c>
      <c r="J17" s="39" t="s">
        <v>380</v>
      </c>
      <c r="K17" s="36"/>
      <c r="L17" s="36">
        <v>13</v>
      </c>
      <c r="M17" s="36">
        <v>13</v>
      </c>
      <c r="N17" s="36">
        <v>13</v>
      </c>
      <c r="O17" s="32" t="s">
        <v>125</v>
      </c>
      <c r="P17" s="33">
        <v>0</v>
      </c>
      <c r="Q17" s="33">
        <v>0</v>
      </c>
      <c r="R17" s="33">
        <v>48</v>
      </c>
      <c r="S17" s="33">
        <v>50</v>
      </c>
      <c r="T17" s="33">
        <v>52</v>
      </c>
      <c r="U17" s="34"/>
      <c r="V17" s="35"/>
      <c r="W17" s="35"/>
      <c r="X17" s="35"/>
    </row>
    <row r="18" spans="1:24" ht="40.5" outlineLevel="4">
      <c r="A18" s="21">
        <f>A16+1</f>
        <v>10</v>
      </c>
      <c r="B18" s="22" t="s">
        <v>21</v>
      </c>
      <c r="C18" s="22" t="s">
        <v>20</v>
      </c>
      <c r="D18" s="22" t="s">
        <v>42</v>
      </c>
      <c r="E18" s="22" t="s">
        <v>22</v>
      </c>
      <c r="F18" s="22" t="s">
        <v>21</v>
      </c>
      <c r="G18" s="22" t="s">
        <v>22</v>
      </c>
      <c r="H18" s="22" t="s">
        <v>23</v>
      </c>
      <c r="I18" s="22" t="s">
        <v>21</v>
      </c>
      <c r="J18" s="30" t="s">
        <v>43</v>
      </c>
      <c r="K18" s="40"/>
      <c r="L18" s="40"/>
      <c r="M18" s="40"/>
      <c r="N18" s="40"/>
      <c r="O18" s="32"/>
      <c r="P18" s="33">
        <f>P19</f>
        <v>234.6</v>
      </c>
      <c r="Q18" s="33">
        <f>Q19</f>
        <v>315.3</v>
      </c>
      <c r="R18" s="33">
        <f>R19</f>
        <v>317.50000000000006</v>
      </c>
      <c r="S18" s="33">
        <f>S19</f>
        <v>328.3</v>
      </c>
      <c r="T18" s="33">
        <f>T19</f>
        <v>341.2</v>
      </c>
      <c r="U18" s="34"/>
      <c r="V18" s="35"/>
      <c r="W18" s="35"/>
      <c r="X18" s="35"/>
    </row>
    <row r="19" spans="1:24" ht="45" outlineLevel="4">
      <c r="A19" s="21">
        <f t="shared" si="2"/>
        <v>11</v>
      </c>
      <c r="B19" s="41" t="s">
        <v>41</v>
      </c>
      <c r="C19" s="41" t="s">
        <v>20</v>
      </c>
      <c r="D19" s="41" t="s">
        <v>42</v>
      </c>
      <c r="E19" s="41" t="s">
        <v>33</v>
      </c>
      <c r="F19" s="41" t="s">
        <v>21</v>
      </c>
      <c r="G19" s="41" t="s">
        <v>25</v>
      </c>
      <c r="H19" s="41" t="s">
        <v>23</v>
      </c>
      <c r="I19" s="41" t="s">
        <v>28</v>
      </c>
      <c r="J19" s="42" t="s">
        <v>44</v>
      </c>
      <c r="K19" s="40">
        <v>3.4000000000000002E-2</v>
      </c>
      <c r="L19" s="40">
        <v>3.4000000000000002E-2</v>
      </c>
      <c r="M19" s="40">
        <v>3.4000000000000002E-2</v>
      </c>
      <c r="N19" s="40">
        <v>3.4000000000000002E-2</v>
      </c>
      <c r="O19" s="32" t="s">
        <v>137</v>
      </c>
      <c r="P19" s="33">
        <f>P20</f>
        <v>234.6</v>
      </c>
      <c r="Q19" s="33">
        <f t="shared" ref="Q19:T19" si="4">Q20</f>
        <v>315.3</v>
      </c>
      <c r="R19" s="33">
        <f t="shared" si="4"/>
        <v>317.50000000000006</v>
      </c>
      <c r="S19" s="33">
        <f t="shared" si="4"/>
        <v>328.3</v>
      </c>
      <c r="T19" s="33">
        <f t="shared" si="4"/>
        <v>341.2</v>
      </c>
      <c r="U19" s="34"/>
      <c r="V19" s="35"/>
      <c r="W19" s="35"/>
      <c r="X19" s="35"/>
    </row>
    <row r="20" spans="1:24" ht="45" outlineLevel="4">
      <c r="A20" s="21">
        <f t="shared" si="2"/>
        <v>12</v>
      </c>
      <c r="B20" s="41" t="s">
        <v>41</v>
      </c>
      <c r="C20" s="41" t="s">
        <v>20</v>
      </c>
      <c r="D20" s="41" t="s">
        <v>42</v>
      </c>
      <c r="E20" s="41" t="s">
        <v>33</v>
      </c>
      <c r="F20" s="41" t="s">
        <v>228</v>
      </c>
      <c r="G20" s="41" t="s">
        <v>25</v>
      </c>
      <c r="H20" s="41" t="s">
        <v>23</v>
      </c>
      <c r="I20" s="41" t="s">
        <v>28</v>
      </c>
      <c r="J20" s="42" t="s">
        <v>44</v>
      </c>
      <c r="K20" s="40">
        <v>3.4000000000000002E-2</v>
      </c>
      <c r="L20" s="40">
        <v>3.4000000000000002E-2</v>
      </c>
      <c r="M20" s="40">
        <v>3.4000000000000002E-2</v>
      </c>
      <c r="N20" s="40">
        <v>3.4000000000000002E-2</v>
      </c>
      <c r="O20" s="32" t="s">
        <v>137</v>
      </c>
      <c r="P20" s="33">
        <f>P21+P23+P25+P27</f>
        <v>234.6</v>
      </c>
      <c r="Q20" s="33">
        <f t="shared" ref="Q20:T20" si="5">Q21+Q23+Q25+Q27</f>
        <v>315.3</v>
      </c>
      <c r="R20" s="33">
        <f t="shared" si="5"/>
        <v>317.50000000000006</v>
      </c>
      <c r="S20" s="33">
        <f t="shared" si="5"/>
        <v>328.3</v>
      </c>
      <c r="T20" s="33">
        <f t="shared" si="5"/>
        <v>341.2</v>
      </c>
      <c r="U20" s="34"/>
      <c r="V20" s="35"/>
      <c r="W20" s="35"/>
      <c r="X20" s="35"/>
    </row>
    <row r="21" spans="1:24" ht="90" outlineLevel="4">
      <c r="A21" s="21">
        <f>A19+1</f>
        <v>12</v>
      </c>
      <c r="B21" s="41" t="s">
        <v>41</v>
      </c>
      <c r="C21" s="41" t="s">
        <v>20</v>
      </c>
      <c r="D21" s="41" t="s">
        <v>42</v>
      </c>
      <c r="E21" s="41" t="s">
        <v>33</v>
      </c>
      <c r="F21" s="41" t="s">
        <v>45</v>
      </c>
      <c r="G21" s="41" t="s">
        <v>25</v>
      </c>
      <c r="H21" s="41" t="s">
        <v>23</v>
      </c>
      <c r="I21" s="41" t="s">
        <v>28</v>
      </c>
      <c r="J21" s="43" t="s">
        <v>138</v>
      </c>
      <c r="K21" s="40">
        <v>3.4000000000000002E-2</v>
      </c>
      <c r="L21" s="40">
        <v>3.4000000000000002E-2</v>
      </c>
      <c r="M21" s="40">
        <v>3.4000000000000002E-2</v>
      </c>
      <c r="N21" s="40">
        <v>3.4000000000000002E-2</v>
      </c>
      <c r="O21" s="32" t="s">
        <v>137</v>
      </c>
      <c r="P21" s="33">
        <f>P22</f>
        <v>107.9</v>
      </c>
      <c r="Q21" s="33">
        <f t="shared" ref="Q21:T21" si="6">Q22</f>
        <v>144.5</v>
      </c>
      <c r="R21" s="33">
        <f t="shared" si="6"/>
        <v>145.80000000000001</v>
      </c>
      <c r="S21" s="33">
        <f t="shared" si="6"/>
        <v>150.9</v>
      </c>
      <c r="T21" s="33">
        <f t="shared" si="6"/>
        <v>158</v>
      </c>
      <c r="U21" s="34"/>
      <c r="V21" s="35"/>
      <c r="W21" s="35"/>
      <c r="X21" s="35"/>
    </row>
    <row r="22" spans="1:24" ht="150" outlineLevel="4">
      <c r="A22" s="21">
        <f t="shared" si="2"/>
        <v>13</v>
      </c>
      <c r="B22" s="41" t="s">
        <v>41</v>
      </c>
      <c r="C22" s="41" t="s">
        <v>20</v>
      </c>
      <c r="D22" s="41" t="s">
        <v>42</v>
      </c>
      <c r="E22" s="41" t="s">
        <v>33</v>
      </c>
      <c r="F22" s="41" t="s">
        <v>229</v>
      </c>
      <c r="G22" s="41" t="s">
        <v>25</v>
      </c>
      <c r="H22" s="41" t="s">
        <v>23</v>
      </c>
      <c r="I22" s="41" t="s">
        <v>28</v>
      </c>
      <c r="J22" s="42" t="s">
        <v>230</v>
      </c>
      <c r="K22" s="40">
        <v>3.4000000000000002E-2</v>
      </c>
      <c r="L22" s="40">
        <v>3.4000000000000002E-2</v>
      </c>
      <c r="M22" s="40">
        <v>3.4000000000000002E-2</v>
      </c>
      <c r="N22" s="40">
        <v>3.4000000000000002E-2</v>
      </c>
      <c r="O22" s="32" t="s">
        <v>137</v>
      </c>
      <c r="P22" s="33">
        <v>107.9</v>
      </c>
      <c r="Q22" s="33">
        <v>144.5</v>
      </c>
      <c r="R22" s="33">
        <v>145.80000000000001</v>
      </c>
      <c r="S22" s="33">
        <v>150.9</v>
      </c>
      <c r="T22" s="33">
        <v>158</v>
      </c>
      <c r="U22" s="34"/>
      <c r="V22" s="35"/>
      <c r="W22" s="35"/>
      <c r="X22" s="35"/>
    </row>
    <row r="23" spans="1:24" ht="120" outlineLevel="4">
      <c r="A23" s="21">
        <f t="shared" si="2"/>
        <v>14</v>
      </c>
      <c r="B23" s="41" t="s">
        <v>41</v>
      </c>
      <c r="C23" s="41" t="s">
        <v>20</v>
      </c>
      <c r="D23" s="41" t="s">
        <v>42</v>
      </c>
      <c r="E23" s="41" t="s">
        <v>33</v>
      </c>
      <c r="F23" s="41" t="s">
        <v>46</v>
      </c>
      <c r="G23" s="41" t="s">
        <v>25</v>
      </c>
      <c r="H23" s="41" t="s">
        <v>23</v>
      </c>
      <c r="I23" s="41" t="s">
        <v>28</v>
      </c>
      <c r="J23" s="42" t="s">
        <v>139</v>
      </c>
      <c r="K23" s="40">
        <v>3.4000000000000002E-2</v>
      </c>
      <c r="L23" s="40">
        <v>3.4000000000000002E-2</v>
      </c>
      <c r="M23" s="40">
        <v>3.4000000000000002E-2</v>
      </c>
      <c r="N23" s="40">
        <v>3.4000000000000002E-2</v>
      </c>
      <c r="O23" s="32" t="s">
        <v>137</v>
      </c>
      <c r="P23" s="33">
        <f>P24</f>
        <v>0.8</v>
      </c>
      <c r="Q23" s="33">
        <f t="shared" ref="Q23:T23" si="7">Q24</f>
        <v>0.7</v>
      </c>
      <c r="R23" s="33">
        <f t="shared" si="7"/>
        <v>0.8</v>
      </c>
      <c r="S23" s="33">
        <f t="shared" si="7"/>
        <v>0.9</v>
      </c>
      <c r="T23" s="33">
        <f t="shared" si="7"/>
        <v>0.9</v>
      </c>
      <c r="U23" s="34"/>
      <c r="V23" s="35"/>
      <c r="W23" s="35"/>
      <c r="X23" s="35"/>
    </row>
    <row r="24" spans="1:24" ht="180" outlineLevel="4">
      <c r="A24" s="21">
        <f t="shared" si="2"/>
        <v>15</v>
      </c>
      <c r="B24" s="41" t="s">
        <v>41</v>
      </c>
      <c r="C24" s="41" t="s">
        <v>20</v>
      </c>
      <c r="D24" s="41" t="s">
        <v>42</v>
      </c>
      <c r="E24" s="41" t="s">
        <v>33</v>
      </c>
      <c r="F24" s="41" t="s">
        <v>231</v>
      </c>
      <c r="G24" s="41" t="s">
        <v>25</v>
      </c>
      <c r="H24" s="41" t="s">
        <v>23</v>
      </c>
      <c r="I24" s="41" t="s">
        <v>28</v>
      </c>
      <c r="J24" s="42" t="s">
        <v>232</v>
      </c>
      <c r="K24" s="40">
        <v>3.4000000000000002E-2</v>
      </c>
      <c r="L24" s="40">
        <v>3.4000000000000002E-2</v>
      </c>
      <c r="M24" s="40">
        <v>3.4000000000000002E-2</v>
      </c>
      <c r="N24" s="40">
        <v>3.4000000000000002E-2</v>
      </c>
      <c r="O24" s="32" t="s">
        <v>137</v>
      </c>
      <c r="P24" s="33">
        <v>0.8</v>
      </c>
      <c r="Q24" s="33">
        <v>0.7</v>
      </c>
      <c r="R24" s="33">
        <v>0.8</v>
      </c>
      <c r="S24" s="33">
        <v>0.9</v>
      </c>
      <c r="T24" s="33">
        <v>0.9</v>
      </c>
      <c r="U24" s="34"/>
      <c r="V24" s="35"/>
      <c r="W24" s="35"/>
      <c r="X24" s="35"/>
    </row>
    <row r="25" spans="1:24" ht="90" outlineLevel="4">
      <c r="A25" s="21">
        <f t="shared" si="2"/>
        <v>16</v>
      </c>
      <c r="B25" s="41" t="s">
        <v>41</v>
      </c>
      <c r="C25" s="41" t="s">
        <v>20</v>
      </c>
      <c r="D25" s="41" t="s">
        <v>42</v>
      </c>
      <c r="E25" s="41" t="s">
        <v>33</v>
      </c>
      <c r="F25" s="41" t="s">
        <v>47</v>
      </c>
      <c r="G25" s="41" t="s">
        <v>25</v>
      </c>
      <c r="H25" s="41" t="s">
        <v>23</v>
      </c>
      <c r="I25" s="41" t="s">
        <v>28</v>
      </c>
      <c r="J25" s="42" t="s">
        <v>140</v>
      </c>
      <c r="K25" s="40">
        <v>3.4000000000000002E-2</v>
      </c>
      <c r="L25" s="40">
        <v>3.4000000000000002E-2</v>
      </c>
      <c r="M25" s="40">
        <v>3.4000000000000002E-2</v>
      </c>
      <c r="N25" s="40">
        <v>3.4000000000000002E-2</v>
      </c>
      <c r="O25" s="32" t="s">
        <v>137</v>
      </c>
      <c r="P25" s="33">
        <f>P26</f>
        <v>145.30000000000001</v>
      </c>
      <c r="Q25" s="33">
        <f t="shared" ref="Q25:T25" si="8">Q26</f>
        <v>188.8</v>
      </c>
      <c r="R25" s="33">
        <f t="shared" si="8"/>
        <v>191.8</v>
      </c>
      <c r="S25" s="33">
        <f t="shared" si="8"/>
        <v>198</v>
      </c>
      <c r="T25" s="33">
        <f t="shared" si="8"/>
        <v>206.6</v>
      </c>
      <c r="U25" s="34"/>
      <c r="V25" s="35"/>
      <c r="W25" s="35"/>
      <c r="X25" s="35"/>
    </row>
    <row r="26" spans="1:24" ht="150" outlineLevel="4">
      <c r="A26" s="21">
        <f t="shared" si="2"/>
        <v>17</v>
      </c>
      <c r="B26" s="41" t="s">
        <v>41</v>
      </c>
      <c r="C26" s="41" t="s">
        <v>20</v>
      </c>
      <c r="D26" s="41" t="s">
        <v>42</v>
      </c>
      <c r="E26" s="41" t="s">
        <v>33</v>
      </c>
      <c r="F26" s="41" t="s">
        <v>233</v>
      </c>
      <c r="G26" s="41" t="s">
        <v>25</v>
      </c>
      <c r="H26" s="41" t="s">
        <v>23</v>
      </c>
      <c r="I26" s="41" t="s">
        <v>28</v>
      </c>
      <c r="J26" s="42" t="s">
        <v>234</v>
      </c>
      <c r="K26" s="40">
        <v>3.4000000000000002E-2</v>
      </c>
      <c r="L26" s="40">
        <v>3.4000000000000002E-2</v>
      </c>
      <c r="M26" s="40">
        <v>3.4000000000000002E-2</v>
      </c>
      <c r="N26" s="40">
        <v>3.4000000000000002E-2</v>
      </c>
      <c r="O26" s="32" t="s">
        <v>137</v>
      </c>
      <c r="P26" s="33">
        <v>145.30000000000001</v>
      </c>
      <c r="Q26" s="33">
        <v>188.8</v>
      </c>
      <c r="R26" s="33">
        <v>191.8</v>
      </c>
      <c r="S26" s="33">
        <v>198</v>
      </c>
      <c r="T26" s="33">
        <v>206.6</v>
      </c>
      <c r="U26" s="34"/>
      <c r="V26" s="35"/>
      <c r="W26" s="35"/>
      <c r="X26" s="35"/>
    </row>
    <row r="27" spans="1:24" ht="90" outlineLevel="4">
      <c r="A27" s="21">
        <f t="shared" si="2"/>
        <v>18</v>
      </c>
      <c r="B27" s="41" t="s">
        <v>41</v>
      </c>
      <c r="C27" s="41" t="s">
        <v>20</v>
      </c>
      <c r="D27" s="41" t="s">
        <v>42</v>
      </c>
      <c r="E27" s="41" t="s">
        <v>33</v>
      </c>
      <c r="F27" s="41" t="s">
        <v>48</v>
      </c>
      <c r="G27" s="41" t="s">
        <v>25</v>
      </c>
      <c r="H27" s="41" t="s">
        <v>23</v>
      </c>
      <c r="I27" s="41" t="s">
        <v>28</v>
      </c>
      <c r="J27" s="42" t="s">
        <v>141</v>
      </c>
      <c r="K27" s="40">
        <v>3.4000000000000002E-2</v>
      </c>
      <c r="L27" s="40">
        <v>3.4000000000000002E-2</v>
      </c>
      <c r="M27" s="40">
        <v>3.4000000000000002E-2</v>
      </c>
      <c r="N27" s="40">
        <v>3.4000000000000002E-2</v>
      </c>
      <c r="O27" s="32" t="s">
        <v>137</v>
      </c>
      <c r="P27" s="33">
        <f>P28</f>
        <v>-19.399999999999999</v>
      </c>
      <c r="Q27" s="33">
        <f t="shared" ref="Q27:T27" si="9">Q28</f>
        <v>-18.7</v>
      </c>
      <c r="R27" s="33">
        <f t="shared" si="9"/>
        <v>-20.9</v>
      </c>
      <c r="S27" s="33">
        <f t="shared" si="9"/>
        <v>-21.5</v>
      </c>
      <c r="T27" s="33">
        <f t="shared" si="9"/>
        <v>-24.3</v>
      </c>
      <c r="U27" s="34"/>
      <c r="V27" s="35"/>
      <c r="W27" s="35"/>
      <c r="X27" s="35"/>
    </row>
    <row r="28" spans="1:24" ht="150" outlineLevel="4">
      <c r="A28" s="21">
        <f t="shared" si="2"/>
        <v>19</v>
      </c>
      <c r="B28" s="41" t="s">
        <v>41</v>
      </c>
      <c r="C28" s="41" t="s">
        <v>20</v>
      </c>
      <c r="D28" s="41" t="s">
        <v>42</v>
      </c>
      <c r="E28" s="41" t="s">
        <v>33</v>
      </c>
      <c r="F28" s="41" t="s">
        <v>235</v>
      </c>
      <c r="G28" s="41" t="s">
        <v>25</v>
      </c>
      <c r="H28" s="41" t="s">
        <v>23</v>
      </c>
      <c r="I28" s="41" t="s">
        <v>28</v>
      </c>
      <c r="J28" s="42" t="s">
        <v>236</v>
      </c>
      <c r="K28" s="40">
        <v>3.4000000000000002E-2</v>
      </c>
      <c r="L28" s="40">
        <v>3.4000000000000002E-2</v>
      </c>
      <c r="M28" s="40">
        <v>3.4000000000000002E-2</v>
      </c>
      <c r="N28" s="40">
        <v>3.4000000000000002E-2</v>
      </c>
      <c r="O28" s="32" t="s">
        <v>137</v>
      </c>
      <c r="P28" s="44">
        <v>-19.399999999999999</v>
      </c>
      <c r="Q28" s="44">
        <v>-18.7</v>
      </c>
      <c r="R28" s="44">
        <v>-20.9</v>
      </c>
      <c r="S28" s="44">
        <v>-21.5</v>
      </c>
      <c r="T28" s="44">
        <v>-24.3</v>
      </c>
      <c r="U28" s="34"/>
      <c r="V28" s="35"/>
      <c r="W28" s="35"/>
      <c r="X28" s="35"/>
    </row>
    <row r="29" spans="1:24" outlineLevel="1">
      <c r="A29" s="21">
        <f t="shared" si="2"/>
        <v>20</v>
      </c>
      <c r="B29" s="22" t="s">
        <v>27</v>
      </c>
      <c r="C29" s="22" t="s">
        <v>20</v>
      </c>
      <c r="D29" s="22" t="s">
        <v>49</v>
      </c>
      <c r="E29" s="22" t="s">
        <v>22</v>
      </c>
      <c r="F29" s="22" t="s">
        <v>21</v>
      </c>
      <c r="G29" s="22" t="s">
        <v>22</v>
      </c>
      <c r="H29" s="22" t="s">
        <v>23</v>
      </c>
      <c r="I29" s="22" t="s">
        <v>21</v>
      </c>
      <c r="J29" s="30" t="s">
        <v>50</v>
      </c>
      <c r="K29" s="36"/>
      <c r="L29" s="36"/>
      <c r="M29" s="36"/>
      <c r="N29" s="36"/>
      <c r="O29" s="32"/>
      <c r="P29" s="33">
        <f>P30+P36+P37+P39</f>
        <v>22560.6</v>
      </c>
      <c r="Q29" s="33">
        <f>Q30+Q36+Q37+Q39</f>
        <v>23383.3</v>
      </c>
      <c r="R29" s="33">
        <f>R30+R36+R37+R39</f>
        <v>23911</v>
      </c>
      <c r="S29" s="33">
        <f>S30+S36+S37+S39</f>
        <v>23109</v>
      </c>
      <c r="T29" s="33">
        <f>T30+T36+T37+T39</f>
        <v>23444.400000000001</v>
      </c>
      <c r="U29" s="34"/>
      <c r="V29" s="35"/>
      <c r="W29" s="35"/>
      <c r="X29" s="35"/>
    </row>
    <row r="30" spans="1:24" ht="27" outlineLevel="1">
      <c r="A30" s="21">
        <f t="shared" si="2"/>
        <v>21</v>
      </c>
      <c r="B30" s="22" t="s">
        <v>27</v>
      </c>
      <c r="C30" s="22" t="s">
        <v>20</v>
      </c>
      <c r="D30" s="22" t="s">
        <v>49</v>
      </c>
      <c r="E30" s="22" t="s">
        <v>25</v>
      </c>
      <c r="F30" s="22" t="s">
        <v>21</v>
      </c>
      <c r="G30" s="22" t="s">
        <v>22</v>
      </c>
      <c r="H30" s="22" t="s">
        <v>23</v>
      </c>
      <c r="I30" s="45" t="s">
        <v>28</v>
      </c>
      <c r="J30" s="46" t="s">
        <v>237</v>
      </c>
      <c r="K30" s="36">
        <v>50</v>
      </c>
      <c r="L30" s="36">
        <v>70</v>
      </c>
      <c r="M30" s="36">
        <v>70</v>
      </c>
      <c r="N30" s="36">
        <v>70</v>
      </c>
      <c r="O30" s="32" t="s">
        <v>125</v>
      </c>
      <c r="P30" s="36">
        <f t="shared" ref="P30:T30" si="10">P31+P33</f>
        <v>13834.5</v>
      </c>
      <c r="Q30" s="36">
        <f t="shared" si="10"/>
        <v>14971.1</v>
      </c>
      <c r="R30" s="36">
        <f t="shared" si="10"/>
        <v>19600</v>
      </c>
      <c r="S30" s="36">
        <f t="shared" si="10"/>
        <v>20384</v>
      </c>
      <c r="T30" s="36">
        <f t="shared" si="10"/>
        <v>20801.400000000001</v>
      </c>
      <c r="U30" s="34"/>
      <c r="V30" s="35"/>
      <c r="W30" s="35"/>
      <c r="X30" s="35"/>
    </row>
    <row r="31" spans="1:24" ht="38.25" outlineLevel="1">
      <c r="A31" s="21">
        <f t="shared" si="2"/>
        <v>22</v>
      </c>
      <c r="B31" s="22" t="s">
        <v>27</v>
      </c>
      <c r="C31" s="22" t="s">
        <v>20</v>
      </c>
      <c r="D31" s="22" t="s">
        <v>49</v>
      </c>
      <c r="E31" s="22" t="s">
        <v>25</v>
      </c>
      <c r="F31" s="22" t="s">
        <v>30</v>
      </c>
      <c r="G31" s="22" t="s">
        <v>25</v>
      </c>
      <c r="H31" s="22" t="s">
        <v>23</v>
      </c>
      <c r="I31" s="45" t="s">
        <v>28</v>
      </c>
      <c r="J31" s="46" t="s">
        <v>238</v>
      </c>
      <c r="K31" s="36">
        <v>50</v>
      </c>
      <c r="L31" s="36">
        <v>70</v>
      </c>
      <c r="M31" s="36">
        <v>70</v>
      </c>
      <c r="N31" s="36">
        <v>70</v>
      </c>
      <c r="O31" s="32" t="s">
        <v>125</v>
      </c>
      <c r="P31" s="36">
        <f t="shared" ref="P31:T31" si="11">P32</f>
        <v>11497.8</v>
      </c>
      <c r="Q31" s="36">
        <f t="shared" si="11"/>
        <v>11329.5</v>
      </c>
      <c r="R31" s="36">
        <f t="shared" si="11"/>
        <v>15000.2</v>
      </c>
      <c r="S31" s="36">
        <f t="shared" si="11"/>
        <v>15600.2</v>
      </c>
      <c r="T31" s="36">
        <f t="shared" si="11"/>
        <v>15826.2</v>
      </c>
      <c r="U31" s="34"/>
      <c r="V31" s="35"/>
      <c r="W31" s="35"/>
      <c r="X31" s="35"/>
    </row>
    <row r="32" spans="1:24" ht="38.25" outlineLevel="1">
      <c r="A32" s="21">
        <f t="shared" si="2"/>
        <v>23</v>
      </c>
      <c r="B32" s="22" t="s">
        <v>27</v>
      </c>
      <c r="C32" s="1" t="s">
        <v>20</v>
      </c>
      <c r="D32" s="1" t="s">
        <v>49</v>
      </c>
      <c r="E32" s="1" t="s">
        <v>25</v>
      </c>
      <c r="F32" s="1" t="s">
        <v>239</v>
      </c>
      <c r="G32" s="1" t="s">
        <v>25</v>
      </c>
      <c r="H32" s="1" t="s">
        <v>23</v>
      </c>
      <c r="I32" s="2" t="s">
        <v>28</v>
      </c>
      <c r="J32" s="46" t="s">
        <v>238</v>
      </c>
      <c r="K32" s="36">
        <v>50</v>
      </c>
      <c r="L32" s="36">
        <v>70</v>
      </c>
      <c r="M32" s="36">
        <v>70</v>
      </c>
      <c r="N32" s="36">
        <v>70</v>
      </c>
      <c r="O32" s="32" t="s">
        <v>125</v>
      </c>
      <c r="P32" s="33">
        <v>11497.8</v>
      </c>
      <c r="Q32" s="33">
        <v>11329.5</v>
      </c>
      <c r="R32" s="33">
        <v>15000.2</v>
      </c>
      <c r="S32" s="33">
        <v>15600.2</v>
      </c>
      <c r="T32" s="33">
        <v>15826.2</v>
      </c>
      <c r="U32" s="34"/>
      <c r="V32" s="35"/>
      <c r="W32" s="35"/>
      <c r="X32" s="35"/>
    </row>
    <row r="33" spans="1:24" ht="38.25" outlineLevel="1">
      <c r="A33" s="21">
        <f t="shared" si="2"/>
        <v>24</v>
      </c>
      <c r="B33" s="22" t="s">
        <v>27</v>
      </c>
      <c r="C33" s="22" t="s">
        <v>20</v>
      </c>
      <c r="D33" s="22" t="s">
        <v>49</v>
      </c>
      <c r="E33" s="22" t="s">
        <v>25</v>
      </c>
      <c r="F33" s="22" t="s">
        <v>36</v>
      </c>
      <c r="G33" s="22" t="s">
        <v>25</v>
      </c>
      <c r="H33" s="22" t="s">
        <v>23</v>
      </c>
      <c r="I33" s="45" t="s">
        <v>28</v>
      </c>
      <c r="J33" s="46" t="s">
        <v>240</v>
      </c>
      <c r="K33" s="36">
        <v>50</v>
      </c>
      <c r="L33" s="36">
        <v>70</v>
      </c>
      <c r="M33" s="36">
        <v>70</v>
      </c>
      <c r="N33" s="36">
        <v>70</v>
      </c>
      <c r="O33" s="32" t="s">
        <v>125</v>
      </c>
      <c r="P33" s="36">
        <f t="shared" ref="P33:T33" si="12">P34</f>
        <v>2336.6999999999998</v>
      </c>
      <c r="Q33" s="36">
        <f t="shared" si="12"/>
        <v>3641.6</v>
      </c>
      <c r="R33" s="36">
        <f t="shared" si="12"/>
        <v>4599.8</v>
      </c>
      <c r="S33" s="36">
        <f t="shared" si="12"/>
        <v>4783.8</v>
      </c>
      <c r="T33" s="36">
        <f t="shared" si="12"/>
        <v>4975.2</v>
      </c>
      <c r="U33" s="34"/>
      <c r="V33" s="35"/>
      <c r="W33" s="35"/>
      <c r="X33" s="35"/>
    </row>
    <row r="34" spans="1:24" ht="63.75" outlineLevel="1">
      <c r="A34" s="21">
        <f t="shared" si="2"/>
        <v>25</v>
      </c>
      <c r="B34" s="22" t="s">
        <v>27</v>
      </c>
      <c r="C34" s="1" t="s">
        <v>20</v>
      </c>
      <c r="D34" s="1" t="s">
        <v>49</v>
      </c>
      <c r="E34" s="1" t="s">
        <v>25</v>
      </c>
      <c r="F34" s="1" t="s">
        <v>241</v>
      </c>
      <c r="G34" s="1" t="s">
        <v>33</v>
      </c>
      <c r="H34" s="1" t="s">
        <v>242</v>
      </c>
      <c r="I34" s="2" t="s">
        <v>28</v>
      </c>
      <c r="J34" s="46" t="s">
        <v>243</v>
      </c>
      <c r="K34" s="36">
        <v>50</v>
      </c>
      <c r="L34" s="36">
        <v>70</v>
      </c>
      <c r="M34" s="36">
        <v>70</v>
      </c>
      <c r="N34" s="36">
        <v>70</v>
      </c>
      <c r="O34" s="32" t="s">
        <v>125</v>
      </c>
      <c r="P34" s="33">
        <v>2336.6999999999998</v>
      </c>
      <c r="Q34" s="33">
        <v>3641.6</v>
      </c>
      <c r="R34" s="33">
        <v>4599.8</v>
      </c>
      <c r="S34" s="33">
        <v>4783.8</v>
      </c>
      <c r="T34" s="33">
        <v>4975.2</v>
      </c>
      <c r="U34" s="34"/>
      <c r="V34" s="35"/>
      <c r="W34" s="35"/>
      <c r="X34" s="35"/>
    </row>
    <row r="35" spans="1:24" ht="27" outlineLevel="1">
      <c r="A35" s="21">
        <f t="shared" si="2"/>
        <v>26</v>
      </c>
      <c r="B35" s="22" t="s">
        <v>27</v>
      </c>
      <c r="C35" s="22" t="s">
        <v>20</v>
      </c>
      <c r="D35" s="22" t="s">
        <v>49</v>
      </c>
      <c r="E35" s="22" t="s">
        <v>33</v>
      </c>
      <c r="F35" s="22" t="s">
        <v>21</v>
      </c>
      <c r="G35" s="22" t="s">
        <v>33</v>
      </c>
      <c r="H35" s="22" t="s">
        <v>23</v>
      </c>
      <c r="I35" s="22" t="s">
        <v>28</v>
      </c>
      <c r="J35" s="30" t="s">
        <v>51</v>
      </c>
      <c r="K35" s="36">
        <v>100</v>
      </c>
      <c r="L35" s="36">
        <v>100</v>
      </c>
      <c r="M35" s="36">
        <v>100</v>
      </c>
      <c r="N35" s="36">
        <v>100</v>
      </c>
      <c r="O35" s="32" t="s">
        <v>125</v>
      </c>
      <c r="P35" s="33">
        <f>P36</f>
        <v>5177.8999999999996</v>
      </c>
      <c r="Q35" s="33">
        <f>Q36</f>
        <v>4831.2</v>
      </c>
      <c r="R35" s="33">
        <f t="shared" ref="R35:T35" si="13">R36</f>
        <v>1300</v>
      </c>
      <c r="S35" s="33">
        <f t="shared" si="13"/>
        <v>0</v>
      </c>
      <c r="T35" s="33">
        <f t="shared" si="13"/>
        <v>0</v>
      </c>
      <c r="U35" s="34"/>
      <c r="V35" s="35"/>
      <c r="W35" s="35"/>
      <c r="X35" s="35"/>
    </row>
    <row r="36" spans="1:24" ht="27" outlineLevel="2">
      <c r="A36" s="21">
        <f t="shared" si="2"/>
        <v>27</v>
      </c>
      <c r="B36" s="22" t="s">
        <v>27</v>
      </c>
      <c r="C36" s="22" t="s">
        <v>20</v>
      </c>
      <c r="D36" s="22" t="s">
        <v>49</v>
      </c>
      <c r="E36" s="22" t="s">
        <v>33</v>
      </c>
      <c r="F36" s="22" t="s">
        <v>30</v>
      </c>
      <c r="G36" s="22" t="s">
        <v>33</v>
      </c>
      <c r="H36" s="22" t="s">
        <v>23</v>
      </c>
      <c r="I36" s="22" t="s">
        <v>28</v>
      </c>
      <c r="J36" s="30" t="s">
        <v>51</v>
      </c>
      <c r="K36" s="36">
        <v>100</v>
      </c>
      <c r="L36" s="36">
        <v>100</v>
      </c>
      <c r="M36" s="36">
        <v>100</v>
      </c>
      <c r="N36" s="36">
        <v>100</v>
      </c>
      <c r="O36" s="32" t="s">
        <v>125</v>
      </c>
      <c r="P36" s="33">
        <v>5177.8999999999996</v>
      </c>
      <c r="Q36" s="33">
        <v>4831.2</v>
      </c>
      <c r="R36" s="33">
        <v>1300</v>
      </c>
      <c r="S36" s="33">
        <v>0</v>
      </c>
      <c r="T36" s="33">
        <v>0</v>
      </c>
      <c r="U36" s="34"/>
      <c r="V36" s="35"/>
      <c r="W36" s="35"/>
      <c r="X36" s="35"/>
    </row>
    <row r="37" spans="1:24" ht="27" outlineLevel="2">
      <c r="A37" s="21">
        <f t="shared" si="2"/>
        <v>28</v>
      </c>
      <c r="B37" s="22" t="s">
        <v>27</v>
      </c>
      <c r="C37" s="22" t="s">
        <v>20</v>
      </c>
      <c r="D37" s="22" t="s">
        <v>49</v>
      </c>
      <c r="E37" s="22" t="s">
        <v>42</v>
      </c>
      <c r="F37" s="22" t="s">
        <v>21</v>
      </c>
      <c r="G37" s="22" t="s">
        <v>25</v>
      </c>
      <c r="H37" s="22" t="s">
        <v>23</v>
      </c>
      <c r="I37" s="22" t="s">
        <v>28</v>
      </c>
      <c r="J37" s="30" t="s">
        <v>52</v>
      </c>
      <c r="K37" s="36">
        <v>100</v>
      </c>
      <c r="L37" s="36">
        <v>100</v>
      </c>
      <c r="M37" s="36">
        <v>100</v>
      </c>
      <c r="N37" s="36">
        <v>100</v>
      </c>
      <c r="O37" s="32" t="s">
        <v>125</v>
      </c>
      <c r="P37" s="33">
        <f>P38</f>
        <v>3538.6</v>
      </c>
      <c r="Q37" s="33">
        <f t="shared" ref="Q37:T37" si="14">Q38</f>
        <v>3571</v>
      </c>
      <c r="R37" s="33">
        <f t="shared" si="14"/>
        <v>3000</v>
      </c>
      <c r="S37" s="33">
        <f t="shared" si="14"/>
        <v>2713</v>
      </c>
      <c r="T37" s="33">
        <f t="shared" si="14"/>
        <v>2630</v>
      </c>
      <c r="U37" s="34"/>
      <c r="V37" s="35"/>
      <c r="W37" s="35"/>
      <c r="X37" s="35"/>
    </row>
    <row r="38" spans="1:24" ht="27" outlineLevel="2">
      <c r="A38" s="21">
        <f t="shared" si="2"/>
        <v>29</v>
      </c>
      <c r="B38" s="22" t="s">
        <v>27</v>
      </c>
      <c r="C38" s="22" t="s">
        <v>20</v>
      </c>
      <c r="D38" s="22" t="s">
        <v>49</v>
      </c>
      <c r="E38" s="22" t="s">
        <v>42</v>
      </c>
      <c r="F38" s="22" t="s">
        <v>30</v>
      </c>
      <c r="G38" s="22" t="s">
        <v>25</v>
      </c>
      <c r="H38" s="22" t="s">
        <v>23</v>
      </c>
      <c r="I38" s="22" t="s">
        <v>28</v>
      </c>
      <c r="J38" s="30" t="s">
        <v>52</v>
      </c>
      <c r="K38" s="36">
        <v>100</v>
      </c>
      <c r="L38" s="36">
        <v>100</v>
      </c>
      <c r="M38" s="36">
        <v>100</v>
      </c>
      <c r="N38" s="36">
        <v>100</v>
      </c>
      <c r="O38" s="32" t="s">
        <v>125</v>
      </c>
      <c r="P38" s="33">
        <v>3538.6</v>
      </c>
      <c r="Q38" s="33">
        <v>3571</v>
      </c>
      <c r="R38" s="33">
        <v>3000</v>
      </c>
      <c r="S38" s="33">
        <v>2713</v>
      </c>
      <c r="T38" s="33">
        <v>2630</v>
      </c>
      <c r="U38" s="34"/>
      <c r="V38" s="35"/>
      <c r="W38" s="35"/>
      <c r="X38" s="35"/>
    </row>
    <row r="39" spans="1:24" ht="27" outlineLevel="2">
      <c r="A39" s="21">
        <f t="shared" si="2"/>
        <v>30</v>
      </c>
      <c r="B39" s="22" t="s">
        <v>27</v>
      </c>
      <c r="C39" s="22" t="s">
        <v>20</v>
      </c>
      <c r="D39" s="22" t="s">
        <v>49</v>
      </c>
      <c r="E39" s="22" t="s">
        <v>53</v>
      </c>
      <c r="F39" s="22" t="s">
        <v>21</v>
      </c>
      <c r="G39" s="22" t="s">
        <v>33</v>
      </c>
      <c r="H39" s="22" t="s">
        <v>23</v>
      </c>
      <c r="I39" s="22" t="s">
        <v>28</v>
      </c>
      <c r="J39" s="30" t="s">
        <v>54</v>
      </c>
      <c r="K39" s="36">
        <v>100</v>
      </c>
      <c r="L39" s="36">
        <v>100</v>
      </c>
      <c r="M39" s="36">
        <v>100</v>
      </c>
      <c r="N39" s="36">
        <v>100</v>
      </c>
      <c r="O39" s="32" t="s">
        <v>125</v>
      </c>
      <c r="P39" s="33">
        <f>P40</f>
        <v>9.6</v>
      </c>
      <c r="Q39" s="33">
        <f>Q40</f>
        <v>10</v>
      </c>
      <c r="R39" s="33">
        <f>R40</f>
        <v>11</v>
      </c>
      <c r="S39" s="33">
        <f>S40</f>
        <v>12</v>
      </c>
      <c r="T39" s="33">
        <f>T40</f>
        <v>13</v>
      </c>
      <c r="U39" s="34"/>
      <c r="V39" s="35"/>
      <c r="W39" s="35"/>
      <c r="X39" s="35"/>
    </row>
    <row r="40" spans="1:24" ht="54" outlineLevel="2">
      <c r="A40" s="21">
        <f t="shared" si="2"/>
        <v>31</v>
      </c>
      <c r="B40" s="22" t="s">
        <v>27</v>
      </c>
      <c r="C40" s="22" t="s">
        <v>20</v>
      </c>
      <c r="D40" s="22" t="s">
        <v>49</v>
      </c>
      <c r="E40" s="22" t="s">
        <v>53</v>
      </c>
      <c r="F40" s="22" t="s">
        <v>36</v>
      </c>
      <c r="G40" s="22" t="s">
        <v>33</v>
      </c>
      <c r="H40" s="22" t="s">
        <v>23</v>
      </c>
      <c r="I40" s="22" t="s">
        <v>28</v>
      </c>
      <c r="J40" s="47" t="s">
        <v>142</v>
      </c>
      <c r="K40" s="36">
        <v>100</v>
      </c>
      <c r="L40" s="36">
        <v>100</v>
      </c>
      <c r="M40" s="36">
        <v>100</v>
      </c>
      <c r="N40" s="36">
        <v>100</v>
      </c>
      <c r="O40" s="32" t="s">
        <v>125</v>
      </c>
      <c r="P40" s="33">
        <v>9.6</v>
      </c>
      <c r="Q40" s="33">
        <v>10</v>
      </c>
      <c r="R40" s="33">
        <v>11</v>
      </c>
      <c r="S40" s="33">
        <v>12</v>
      </c>
      <c r="T40" s="33">
        <v>13</v>
      </c>
      <c r="U40" s="34"/>
      <c r="V40" s="35"/>
      <c r="W40" s="35"/>
      <c r="X40" s="35"/>
    </row>
    <row r="41" spans="1:24" outlineLevel="1">
      <c r="A41" s="21">
        <f t="shared" si="2"/>
        <v>32</v>
      </c>
      <c r="B41" s="22" t="s">
        <v>21</v>
      </c>
      <c r="C41" s="22" t="s">
        <v>20</v>
      </c>
      <c r="D41" s="22" t="s">
        <v>55</v>
      </c>
      <c r="E41" s="22" t="s">
        <v>22</v>
      </c>
      <c r="F41" s="22" t="s">
        <v>21</v>
      </c>
      <c r="G41" s="22" t="s">
        <v>22</v>
      </c>
      <c r="H41" s="22" t="s">
        <v>23</v>
      </c>
      <c r="I41" s="22" t="s">
        <v>21</v>
      </c>
      <c r="J41" s="30" t="s">
        <v>56</v>
      </c>
      <c r="K41" s="36"/>
      <c r="L41" s="36"/>
      <c r="M41" s="36"/>
      <c r="N41" s="36"/>
      <c r="O41" s="32"/>
      <c r="P41" s="33">
        <f t="shared" ref="P41:T42" si="15">P42</f>
        <v>2630.2</v>
      </c>
      <c r="Q41" s="33">
        <f t="shared" si="15"/>
        <v>2800</v>
      </c>
      <c r="R41" s="33">
        <f t="shared" si="15"/>
        <v>2880</v>
      </c>
      <c r="S41" s="33">
        <f t="shared" si="15"/>
        <v>2900</v>
      </c>
      <c r="T41" s="33">
        <f t="shared" si="15"/>
        <v>2960</v>
      </c>
      <c r="U41" s="34"/>
      <c r="V41" s="35"/>
      <c r="W41" s="35"/>
      <c r="X41" s="35"/>
    </row>
    <row r="42" spans="1:24" ht="40.5" outlineLevel="1">
      <c r="A42" s="21">
        <f t="shared" si="2"/>
        <v>33</v>
      </c>
      <c r="B42" s="22" t="s">
        <v>27</v>
      </c>
      <c r="C42" s="22" t="s">
        <v>20</v>
      </c>
      <c r="D42" s="22" t="s">
        <v>55</v>
      </c>
      <c r="E42" s="22" t="s">
        <v>42</v>
      </c>
      <c r="F42" s="22" t="s">
        <v>21</v>
      </c>
      <c r="G42" s="22" t="s">
        <v>25</v>
      </c>
      <c r="H42" s="22" t="s">
        <v>23</v>
      </c>
      <c r="I42" s="22" t="s">
        <v>28</v>
      </c>
      <c r="J42" s="30" t="s">
        <v>57</v>
      </c>
      <c r="K42" s="36">
        <v>100</v>
      </c>
      <c r="L42" s="36">
        <v>100</v>
      </c>
      <c r="M42" s="36">
        <v>100</v>
      </c>
      <c r="N42" s="36">
        <v>100</v>
      </c>
      <c r="O42" s="32" t="s">
        <v>125</v>
      </c>
      <c r="P42" s="33">
        <f t="shared" si="15"/>
        <v>2630.2</v>
      </c>
      <c r="Q42" s="33">
        <f t="shared" si="15"/>
        <v>2800</v>
      </c>
      <c r="R42" s="33">
        <f t="shared" si="15"/>
        <v>2880</v>
      </c>
      <c r="S42" s="33">
        <f t="shared" si="15"/>
        <v>2900</v>
      </c>
      <c r="T42" s="33">
        <f t="shared" si="15"/>
        <v>2960</v>
      </c>
      <c r="U42" s="34"/>
      <c r="V42" s="35"/>
      <c r="W42" s="35"/>
      <c r="X42" s="35"/>
    </row>
    <row r="43" spans="1:24" ht="54" outlineLevel="1">
      <c r="A43" s="21">
        <f t="shared" si="2"/>
        <v>34</v>
      </c>
      <c r="B43" s="22" t="s">
        <v>27</v>
      </c>
      <c r="C43" s="22" t="s">
        <v>20</v>
      </c>
      <c r="D43" s="22" t="s">
        <v>55</v>
      </c>
      <c r="E43" s="22" t="s">
        <v>42</v>
      </c>
      <c r="F43" s="22" t="s">
        <v>30</v>
      </c>
      <c r="G43" s="22" t="s">
        <v>25</v>
      </c>
      <c r="H43" s="22" t="s">
        <v>23</v>
      </c>
      <c r="I43" s="22" t="s">
        <v>28</v>
      </c>
      <c r="J43" s="30" t="s">
        <v>58</v>
      </c>
      <c r="K43" s="36">
        <v>100</v>
      </c>
      <c r="L43" s="36">
        <v>100</v>
      </c>
      <c r="M43" s="36">
        <v>100</v>
      </c>
      <c r="N43" s="36">
        <v>100</v>
      </c>
      <c r="O43" s="32" t="s">
        <v>125</v>
      </c>
      <c r="P43" s="33">
        <v>2630.2</v>
      </c>
      <c r="Q43" s="33">
        <v>2800</v>
      </c>
      <c r="R43" s="33">
        <v>2880</v>
      </c>
      <c r="S43" s="33">
        <v>2900</v>
      </c>
      <c r="T43" s="33">
        <v>2960</v>
      </c>
      <c r="U43" s="34"/>
      <c r="V43" s="35"/>
      <c r="W43" s="35"/>
      <c r="X43" s="35"/>
    </row>
    <row r="44" spans="1:24" ht="54" outlineLevel="1">
      <c r="A44" s="21">
        <f t="shared" si="2"/>
        <v>35</v>
      </c>
      <c r="B44" s="22" t="s">
        <v>21</v>
      </c>
      <c r="C44" s="22" t="s">
        <v>20</v>
      </c>
      <c r="D44" s="22" t="s">
        <v>59</v>
      </c>
      <c r="E44" s="22" t="s">
        <v>22</v>
      </c>
      <c r="F44" s="22" t="s">
        <v>21</v>
      </c>
      <c r="G44" s="22" t="s">
        <v>22</v>
      </c>
      <c r="H44" s="22" t="s">
        <v>23</v>
      </c>
      <c r="I44" s="22" t="s">
        <v>21</v>
      </c>
      <c r="J44" s="30" t="s">
        <v>60</v>
      </c>
      <c r="K44" s="36"/>
      <c r="L44" s="36"/>
      <c r="M44" s="36"/>
      <c r="N44" s="36"/>
      <c r="O44" s="48"/>
      <c r="P44" s="33">
        <f>P45+P48+P54</f>
        <v>7744.4</v>
      </c>
      <c r="Q44" s="33">
        <f t="shared" ref="Q44:T44" si="16">Q45+Q48+Q54</f>
        <v>10457.4</v>
      </c>
      <c r="R44" s="33">
        <f t="shared" si="16"/>
        <v>10563</v>
      </c>
      <c r="S44" s="33">
        <f t="shared" si="16"/>
        <v>10607</v>
      </c>
      <c r="T44" s="33">
        <f t="shared" si="16"/>
        <v>10607</v>
      </c>
      <c r="U44" s="34"/>
      <c r="V44" s="35"/>
      <c r="W44" s="35"/>
      <c r="X44" s="35"/>
    </row>
    <row r="45" spans="1:24" ht="108" outlineLevel="4">
      <c r="A45" s="21">
        <f t="shared" si="2"/>
        <v>36</v>
      </c>
      <c r="B45" s="22" t="s">
        <v>65</v>
      </c>
      <c r="C45" s="22" t="s">
        <v>20</v>
      </c>
      <c r="D45" s="22" t="s">
        <v>59</v>
      </c>
      <c r="E45" s="22" t="s">
        <v>49</v>
      </c>
      <c r="F45" s="22" t="s">
        <v>21</v>
      </c>
      <c r="G45" s="22" t="s">
        <v>22</v>
      </c>
      <c r="H45" s="22" t="s">
        <v>23</v>
      </c>
      <c r="I45" s="22" t="s">
        <v>61</v>
      </c>
      <c r="J45" s="30" t="s">
        <v>62</v>
      </c>
      <c r="K45" s="36">
        <v>100</v>
      </c>
      <c r="L45" s="36">
        <v>100</v>
      </c>
      <c r="M45" s="36">
        <v>100</v>
      </c>
      <c r="N45" s="36">
        <v>100</v>
      </c>
      <c r="O45" s="48" t="s">
        <v>131</v>
      </c>
      <c r="P45" s="33">
        <f>P46+P50+P52</f>
        <v>6801.8</v>
      </c>
      <c r="Q45" s="33">
        <f t="shared" ref="Q45:T45" si="17">Q46+Q50+Q52</f>
        <v>9308</v>
      </c>
      <c r="R45" s="33">
        <f t="shared" si="17"/>
        <v>9427</v>
      </c>
      <c r="S45" s="33">
        <f t="shared" si="17"/>
        <v>9621</v>
      </c>
      <c r="T45" s="33">
        <f t="shared" si="17"/>
        <v>9621</v>
      </c>
      <c r="U45" s="34"/>
      <c r="V45" s="35"/>
      <c r="W45" s="35"/>
      <c r="X45" s="35"/>
    </row>
    <row r="46" spans="1:24" ht="81" outlineLevel="4">
      <c r="A46" s="21">
        <f t="shared" si="2"/>
        <v>37</v>
      </c>
      <c r="B46" s="22" t="s">
        <v>65</v>
      </c>
      <c r="C46" s="22" t="s">
        <v>20</v>
      </c>
      <c r="D46" s="22" t="s">
        <v>59</v>
      </c>
      <c r="E46" s="22" t="s">
        <v>49</v>
      </c>
      <c r="F46" s="22" t="s">
        <v>30</v>
      </c>
      <c r="G46" s="22" t="s">
        <v>22</v>
      </c>
      <c r="H46" s="22" t="s">
        <v>23</v>
      </c>
      <c r="I46" s="22" t="s">
        <v>61</v>
      </c>
      <c r="J46" s="30" t="s">
        <v>63</v>
      </c>
      <c r="K46" s="36">
        <v>100</v>
      </c>
      <c r="L46" s="36">
        <v>100</v>
      </c>
      <c r="M46" s="36">
        <v>100</v>
      </c>
      <c r="N46" s="36">
        <v>100</v>
      </c>
      <c r="O46" s="48" t="s">
        <v>131</v>
      </c>
      <c r="P46" s="33">
        <f>P47</f>
        <v>1776</v>
      </c>
      <c r="Q46" s="33">
        <f>Q47</f>
        <v>2414</v>
      </c>
      <c r="R46" s="33">
        <f>R47</f>
        <v>2070</v>
      </c>
      <c r="S46" s="33">
        <f>S47</f>
        <v>2264</v>
      </c>
      <c r="T46" s="33">
        <f>T47</f>
        <v>2264</v>
      </c>
      <c r="U46" s="34"/>
      <c r="V46" s="35"/>
      <c r="W46" s="35"/>
      <c r="X46" s="35"/>
    </row>
    <row r="47" spans="1:24" ht="102" outlineLevel="4">
      <c r="A47" s="21">
        <f t="shared" si="2"/>
        <v>38</v>
      </c>
      <c r="B47" s="22" t="s">
        <v>65</v>
      </c>
      <c r="C47" s="22" t="s">
        <v>20</v>
      </c>
      <c r="D47" s="22" t="s">
        <v>59</v>
      </c>
      <c r="E47" s="22" t="s">
        <v>49</v>
      </c>
      <c r="F47" s="22" t="s">
        <v>64</v>
      </c>
      <c r="G47" s="22" t="s">
        <v>49</v>
      </c>
      <c r="H47" s="22" t="s">
        <v>23</v>
      </c>
      <c r="I47" s="22" t="s">
        <v>61</v>
      </c>
      <c r="J47" s="37" t="s">
        <v>143</v>
      </c>
      <c r="K47" s="36">
        <v>100</v>
      </c>
      <c r="L47" s="36">
        <v>100</v>
      </c>
      <c r="M47" s="36">
        <v>100</v>
      </c>
      <c r="N47" s="36">
        <v>100</v>
      </c>
      <c r="O47" s="48" t="s">
        <v>131</v>
      </c>
      <c r="P47" s="33">
        <v>1776</v>
      </c>
      <c r="Q47" s="33">
        <v>2414</v>
      </c>
      <c r="R47" s="33">
        <v>2070</v>
      </c>
      <c r="S47" s="33">
        <v>2264</v>
      </c>
      <c r="T47" s="33">
        <v>2264</v>
      </c>
      <c r="U47" s="34"/>
      <c r="V47" s="35"/>
      <c r="W47" s="35"/>
      <c r="X47" s="35"/>
    </row>
    <row r="48" spans="1:24" ht="120" outlineLevel="4">
      <c r="A48" s="21">
        <f t="shared" si="2"/>
        <v>39</v>
      </c>
      <c r="B48" s="22" t="s">
        <v>65</v>
      </c>
      <c r="C48" s="22" t="s">
        <v>20</v>
      </c>
      <c r="D48" s="22" t="s">
        <v>59</v>
      </c>
      <c r="E48" s="22" t="s">
        <v>49</v>
      </c>
      <c r="F48" s="22" t="s">
        <v>36</v>
      </c>
      <c r="G48" s="22" t="s">
        <v>22</v>
      </c>
      <c r="H48" s="22" t="s">
        <v>23</v>
      </c>
      <c r="I48" s="22" t="s">
        <v>61</v>
      </c>
      <c r="J48" s="49" t="s">
        <v>0</v>
      </c>
      <c r="K48" s="36">
        <v>100</v>
      </c>
      <c r="L48" s="36">
        <v>100</v>
      </c>
      <c r="M48" s="36">
        <v>100</v>
      </c>
      <c r="N48" s="36">
        <v>100</v>
      </c>
      <c r="O48" s="48" t="s">
        <v>131</v>
      </c>
      <c r="P48" s="33">
        <f>P49</f>
        <v>781.2</v>
      </c>
      <c r="Q48" s="33">
        <f>Q49</f>
        <v>986</v>
      </c>
      <c r="R48" s="33">
        <f>R49</f>
        <v>986</v>
      </c>
      <c r="S48" s="33">
        <f>S49</f>
        <v>986</v>
      </c>
      <c r="T48" s="33">
        <f>T49</f>
        <v>986</v>
      </c>
      <c r="U48" s="34"/>
      <c r="V48" s="35"/>
      <c r="W48" s="35"/>
      <c r="X48" s="35"/>
    </row>
    <row r="49" spans="1:24" ht="105" outlineLevel="4">
      <c r="A49" s="21">
        <f t="shared" si="2"/>
        <v>40</v>
      </c>
      <c r="B49" s="22" t="s">
        <v>65</v>
      </c>
      <c r="C49" s="22" t="s">
        <v>20</v>
      </c>
      <c r="D49" s="22" t="s">
        <v>59</v>
      </c>
      <c r="E49" s="22" t="s">
        <v>49</v>
      </c>
      <c r="F49" s="22" t="s">
        <v>106</v>
      </c>
      <c r="G49" s="22" t="s">
        <v>49</v>
      </c>
      <c r="H49" s="22" t="s">
        <v>23</v>
      </c>
      <c r="I49" s="22" t="s">
        <v>61</v>
      </c>
      <c r="J49" s="49" t="s">
        <v>1</v>
      </c>
      <c r="K49" s="36">
        <v>100</v>
      </c>
      <c r="L49" s="36">
        <v>100</v>
      </c>
      <c r="M49" s="36">
        <v>100</v>
      </c>
      <c r="N49" s="36">
        <v>100</v>
      </c>
      <c r="O49" s="48" t="s">
        <v>131</v>
      </c>
      <c r="P49" s="33">
        <v>781.2</v>
      </c>
      <c r="Q49" s="33">
        <v>986</v>
      </c>
      <c r="R49" s="33">
        <v>986</v>
      </c>
      <c r="S49" s="33">
        <v>986</v>
      </c>
      <c r="T49" s="33">
        <v>986</v>
      </c>
      <c r="U49" s="34"/>
      <c r="V49" s="35"/>
      <c r="W49" s="35"/>
      <c r="X49" s="35"/>
    </row>
    <row r="50" spans="1:24" ht="105" outlineLevel="4">
      <c r="A50" s="21">
        <f t="shared" si="2"/>
        <v>41</v>
      </c>
      <c r="B50" s="22" t="s">
        <v>65</v>
      </c>
      <c r="C50" s="22" t="s">
        <v>20</v>
      </c>
      <c r="D50" s="22" t="s">
        <v>59</v>
      </c>
      <c r="E50" s="22" t="s">
        <v>49</v>
      </c>
      <c r="F50" s="22" t="s">
        <v>38</v>
      </c>
      <c r="G50" s="22" t="s">
        <v>22</v>
      </c>
      <c r="H50" s="22" t="s">
        <v>23</v>
      </c>
      <c r="I50" s="22" t="s">
        <v>61</v>
      </c>
      <c r="J50" s="43" t="s">
        <v>144</v>
      </c>
      <c r="K50" s="36">
        <v>100</v>
      </c>
      <c r="L50" s="36">
        <v>100</v>
      </c>
      <c r="M50" s="36">
        <v>100</v>
      </c>
      <c r="N50" s="36">
        <v>100</v>
      </c>
      <c r="O50" s="48" t="s">
        <v>131</v>
      </c>
      <c r="P50" s="33">
        <f>P51</f>
        <v>4.5</v>
      </c>
      <c r="Q50" s="33">
        <f t="shared" ref="Q50:T50" si="18">Q51</f>
        <v>10</v>
      </c>
      <c r="R50" s="33">
        <f t="shared" si="18"/>
        <v>10</v>
      </c>
      <c r="S50" s="33">
        <f t="shared" si="18"/>
        <v>10</v>
      </c>
      <c r="T50" s="33">
        <f t="shared" si="18"/>
        <v>10</v>
      </c>
      <c r="U50" s="34"/>
      <c r="V50" s="35"/>
      <c r="W50" s="35"/>
      <c r="X50" s="35"/>
    </row>
    <row r="51" spans="1:24" ht="90" outlineLevel="4">
      <c r="A51" s="21">
        <f t="shared" si="2"/>
        <v>42</v>
      </c>
      <c r="B51" s="22" t="s">
        <v>65</v>
      </c>
      <c r="C51" s="22" t="s">
        <v>20</v>
      </c>
      <c r="D51" s="22" t="s">
        <v>59</v>
      </c>
      <c r="E51" s="22" t="s">
        <v>49</v>
      </c>
      <c r="F51" s="22" t="s">
        <v>145</v>
      </c>
      <c r="G51" s="22" t="s">
        <v>49</v>
      </c>
      <c r="H51" s="22" t="s">
        <v>23</v>
      </c>
      <c r="I51" s="22" t="s">
        <v>61</v>
      </c>
      <c r="J51" s="43" t="s">
        <v>146</v>
      </c>
      <c r="K51" s="36">
        <v>100</v>
      </c>
      <c r="L51" s="36">
        <v>100</v>
      </c>
      <c r="M51" s="36">
        <v>100</v>
      </c>
      <c r="N51" s="36">
        <v>100</v>
      </c>
      <c r="O51" s="48" t="s">
        <v>131</v>
      </c>
      <c r="P51" s="33">
        <v>4.5</v>
      </c>
      <c r="Q51" s="33">
        <v>10</v>
      </c>
      <c r="R51" s="33">
        <v>10</v>
      </c>
      <c r="S51" s="33">
        <v>10</v>
      </c>
      <c r="T51" s="33">
        <v>10</v>
      </c>
      <c r="U51" s="34"/>
      <c r="V51" s="35"/>
      <c r="W51" s="35"/>
      <c r="X51" s="35"/>
    </row>
    <row r="52" spans="1:24" ht="54" outlineLevel="2">
      <c r="A52" s="21">
        <f t="shared" si="2"/>
        <v>43</v>
      </c>
      <c r="B52" s="22" t="s">
        <v>65</v>
      </c>
      <c r="C52" s="22" t="s">
        <v>20</v>
      </c>
      <c r="D52" s="22" t="s">
        <v>59</v>
      </c>
      <c r="E52" s="22" t="s">
        <v>49</v>
      </c>
      <c r="F52" s="22" t="s">
        <v>66</v>
      </c>
      <c r="G52" s="22" t="s">
        <v>22</v>
      </c>
      <c r="H52" s="22" t="s">
        <v>23</v>
      </c>
      <c r="I52" s="22" t="s">
        <v>61</v>
      </c>
      <c r="J52" s="30" t="s">
        <v>67</v>
      </c>
      <c r="K52" s="36">
        <v>100</v>
      </c>
      <c r="L52" s="36">
        <v>100</v>
      </c>
      <c r="M52" s="36">
        <v>100</v>
      </c>
      <c r="N52" s="36">
        <v>100</v>
      </c>
      <c r="O52" s="48" t="s">
        <v>131</v>
      </c>
      <c r="P52" s="33">
        <f>P53</f>
        <v>5021.3</v>
      </c>
      <c r="Q52" s="33">
        <f>Q53</f>
        <v>6884</v>
      </c>
      <c r="R52" s="33">
        <f t="shared" ref="R52:T52" si="19">R53</f>
        <v>7347</v>
      </c>
      <c r="S52" s="33">
        <f t="shared" si="19"/>
        <v>7347</v>
      </c>
      <c r="T52" s="33">
        <f t="shared" si="19"/>
        <v>7347</v>
      </c>
      <c r="U52" s="34"/>
      <c r="V52" s="35"/>
      <c r="W52" s="35"/>
      <c r="X52" s="35"/>
    </row>
    <row r="53" spans="1:24" ht="40.5" outlineLevel="4">
      <c r="A53" s="21">
        <f t="shared" si="2"/>
        <v>44</v>
      </c>
      <c r="B53" s="22" t="s">
        <v>65</v>
      </c>
      <c r="C53" s="22" t="s">
        <v>20</v>
      </c>
      <c r="D53" s="22" t="s">
        <v>59</v>
      </c>
      <c r="E53" s="22" t="s">
        <v>49</v>
      </c>
      <c r="F53" s="22" t="s">
        <v>68</v>
      </c>
      <c r="G53" s="22" t="s">
        <v>49</v>
      </c>
      <c r="H53" s="22" t="s">
        <v>23</v>
      </c>
      <c r="I53" s="22" t="s">
        <v>61</v>
      </c>
      <c r="J53" s="50" t="s">
        <v>147</v>
      </c>
      <c r="K53" s="36">
        <v>100</v>
      </c>
      <c r="L53" s="36">
        <v>100</v>
      </c>
      <c r="M53" s="36">
        <v>100</v>
      </c>
      <c r="N53" s="36">
        <v>100</v>
      </c>
      <c r="O53" s="48" t="s">
        <v>131</v>
      </c>
      <c r="P53" s="33">
        <v>5021.3</v>
      </c>
      <c r="Q53" s="33">
        <v>6884</v>
      </c>
      <c r="R53" s="33">
        <v>7347</v>
      </c>
      <c r="S53" s="33">
        <v>7347</v>
      </c>
      <c r="T53" s="33">
        <v>7347</v>
      </c>
      <c r="U53" s="34"/>
      <c r="V53" s="35"/>
      <c r="W53" s="35"/>
      <c r="X53" s="35"/>
    </row>
    <row r="54" spans="1:24" ht="40.5" outlineLevel="4">
      <c r="A54" s="21">
        <f>A53+1</f>
        <v>45</v>
      </c>
      <c r="B54" s="22" t="s">
        <v>65</v>
      </c>
      <c r="C54" s="22" t="s">
        <v>20</v>
      </c>
      <c r="D54" s="22" t="s">
        <v>59</v>
      </c>
      <c r="E54" s="22" t="s">
        <v>69</v>
      </c>
      <c r="F54" s="22" t="s">
        <v>21</v>
      </c>
      <c r="G54" s="22" t="s">
        <v>22</v>
      </c>
      <c r="H54" s="22" t="s">
        <v>23</v>
      </c>
      <c r="I54" s="22" t="s">
        <v>61</v>
      </c>
      <c r="J54" s="30" t="s">
        <v>70</v>
      </c>
      <c r="K54" s="36">
        <v>100</v>
      </c>
      <c r="L54" s="36">
        <v>100</v>
      </c>
      <c r="M54" s="36">
        <v>100</v>
      </c>
      <c r="N54" s="36">
        <v>100</v>
      </c>
      <c r="O54" s="48" t="s">
        <v>131</v>
      </c>
      <c r="P54" s="33">
        <f t="shared" ref="P54:T55" si="20">P55</f>
        <v>161.4</v>
      </c>
      <c r="Q54" s="33">
        <f t="shared" si="20"/>
        <v>163.4</v>
      </c>
      <c r="R54" s="33">
        <f t="shared" si="20"/>
        <v>150</v>
      </c>
      <c r="S54" s="33">
        <f t="shared" si="20"/>
        <v>0</v>
      </c>
      <c r="T54" s="33">
        <f t="shared" si="20"/>
        <v>0</v>
      </c>
      <c r="U54" s="34"/>
      <c r="V54" s="35"/>
      <c r="W54" s="35"/>
      <c r="X54" s="35"/>
    </row>
    <row r="55" spans="1:24" ht="54" outlineLevel="4">
      <c r="A55" s="21">
        <f t="shared" si="2"/>
        <v>46</v>
      </c>
      <c r="B55" s="22" t="s">
        <v>65</v>
      </c>
      <c r="C55" s="22" t="s">
        <v>20</v>
      </c>
      <c r="D55" s="22" t="s">
        <v>59</v>
      </c>
      <c r="E55" s="22" t="s">
        <v>69</v>
      </c>
      <c r="F55" s="22" t="s">
        <v>30</v>
      </c>
      <c r="G55" s="22" t="s">
        <v>22</v>
      </c>
      <c r="H55" s="22" t="s">
        <v>23</v>
      </c>
      <c r="I55" s="22" t="s">
        <v>61</v>
      </c>
      <c r="J55" s="30" t="s">
        <v>71</v>
      </c>
      <c r="K55" s="36">
        <v>100</v>
      </c>
      <c r="L55" s="36">
        <v>100</v>
      </c>
      <c r="M55" s="36">
        <v>100</v>
      </c>
      <c r="N55" s="36">
        <v>100</v>
      </c>
      <c r="O55" s="48" t="s">
        <v>131</v>
      </c>
      <c r="P55" s="33">
        <f t="shared" si="20"/>
        <v>161.4</v>
      </c>
      <c r="Q55" s="33">
        <f t="shared" si="20"/>
        <v>163.4</v>
      </c>
      <c r="R55" s="33">
        <f t="shared" si="20"/>
        <v>150</v>
      </c>
      <c r="S55" s="33">
        <f t="shared" si="20"/>
        <v>0</v>
      </c>
      <c r="T55" s="33">
        <f t="shared" si="20"/>
        <v>0</v>
      </c>
      <c r="U55" s="34"/>
      <c r="V55" s="35"/>
      <c r="W55" s="35"/>
      <c r="X55" s="35"/>
    </row>
    <row r="56" spans="1:24" ht="67.5" outlineLevel="4">
      <c r="A56" s="21">
        <f t="shared" si="2"/>
        <v>47</v>
      </c>
      <c r="B56" s="22" t="s">
        <v>65</v>
      </c>
      <c r="C56" s="22" t="s">
        <v>20</v>
      </c>
      <c r="D56" s="22" t="s">
        <v>59</v>
      </c>
      <c r="E56" s="22" t="s">
        <v>69</v>
      </c>
      <c r="F56" s="22" t="s">
        <v>72</v>
      </c>
      <c r="G56" s="22" t="s">
        <v>49</v>
      </c>
      <c r="H56" s="22" t="s">
        <v>23</v>
      </c>
      <c r="I56" s="22" t="s">
        <v>61</v>
      </c>
      <c r="J56" s="30" t="s">
        <v>73</v>
      </c>
      <c r="K56" s="36">
        <v>100</v>
      </c>
      <c r="L56" s="36">
        <v>100</v>
      </c>
      <c r="M56" s="36">
        <v>100</v>
      </c>
      <c r="N56" s="36">
        <v>100</v>
      </c>
      <c r="O56" s="48" t="s">
        <v>131</v>
      </c>
      <c r="P56" s="33">
        <v>161.4</v>
      </c>
      <c r="Q56" s="33">
        <v>163.4</v>
      </c>
      <c r="R56" s="33">
        <v>150</v>
      </c>
      <c r="S56" s="33">
        <v>0</v>
      </c>
      <c r="T56" s="33">
        <v>0</v>
      </c>
      <c r="U56" s="34"/>
      <c r="V56" s="35"/>
      <c r="W56" s="35"/>
      <c r="X56" s="35"/>
    </row>
    <row r="57" spans="1:24" ht="27" outlineLevel="1">
      <c r="A57" s="21">
        <f t="shared" si="2"/>
        <v>48</v>
      </c>
      <c r="B57" s="22" t="s">
        <v>21</v>
      </c>
      <c r="C57" s="22" t="s">
        <v>20</v>
      </c>
      <c r="D57" s="22" t="s">
        <v>75</v>
      </c>
      <c r="E57" s="22" t="s">
        <v>22</v>
      </c>
      <c r="F57" s="22" t="s">
        <v>21</v>
      </c>
      <c r="G57" s="22" t="s">
        <v>22</v>
      </c>
      <c r="H57" s="22" t="s">
        <v>23</v>
      </c>
      <c r="I57" s="22" t="s">
        <v>21</v>
      </c>
      <c r="J57" s="30" t="s">
        <v>76</v>
      </c>
      <c r="K57" s="36"/>
      <c r="L57" s="36"/>
      <c r="M57" s="36"/>
      <c r="N57" s="36"/>
      <c r="O57" s="32"/>
      <c r="P57" s="33">
        <f>P58</f>
        <v>119</v>
      </c>
      <c r="Q57" s="33">
        <f>Q58</f>
        <v>200</v>
      </c>
      <c r="R57" s="33">
        <f>R58</f>
        <v>210</v>
      </c>
      <c r="S57" s="33">
        <f>S58</f>
        <v>210</v>
      </c>
      <c r="T57" s="33">
        <f>T58</f>
        <v>210</v>
      </c>
      <c r="U57" s="34"/>
      <c r="V57" s="35"/>
      <c r="W57" s="35"/>
      <c r="X57" s="35"/>
    </row>
    <row r="58" spans="1:24" ht="40.5" outlineLevel="1">
      <c r="A58" s="21">
        <f t="shared" si="2"/>
        <v>49</v>
      </c>
      <c r="B58" s="22" t="s">
        <v>74</v>
      </c>
      <c r="C58" s="22" t="s">
        <v>20</v>
      </c>
      <c r="D58" s="22" t="s">
        <v>75</v>
      </c>
      <c r="E58" s="22" t="s">
        <v>25</v>
      </c>
      <c r="F58" s="22" t="s">
        <v>21</v>
      </c>
      <c r="G58" s="22" t="s">
        <v>25</v>
      </c>
      <c r="H58" s="22" t="s">
        <v>23</v>
      </c>
      <c r="I58" s="22" t="s">
        <v>61</v>
      </c>
      <c r="J58" s="50" t="s">
        <v>77</v>
      </c>
      <c r="K58" s="51">
        <v>60</v>
      </c>
      <c r="L58" s="51">
        <v>60</v>
      </c>
      <c r="M58" s="51">
        <v>60</v>
      </c>
      <c r="N58" s="51">
        <v>60</v>
      </c>
      <c r="O58" s="32" t="s">
        <v>127</v>
      </c>
      <c r="P58" s="33">
        <f t="shared" ref="P58:Q58" si="21">P59+P60+P61</f>
        <v>119</v>
      </c>
      <c r="Q58" s="33">
        <f t="shared" si="21"/>
        <v>200</v>
      </c>
      <c r="R58" s="33">
        <f>R59+R60+R61</f>
        <v>210</v>
      </c>
      <c r="S58" s="33">
        <f t="shared" ref="S58:T58" si="22">S59+S60+S61</f>
        <v>210</v>
      </c>
      <c r="T58" s="33">
        <f t="shared" si="22"/>
        <v>210</v>
      </c>
      <c r="U58" s="34"/>
      <c r="V58" s="35"/>
      <c r="W58" s="35"/>
      <c r="X58" s="35"/>
    </row>
    <row r="59" spans="1:24" ht="40.5" outlineLevel="1">
      <c r="A59" s="21">
        <f t="shared" si="2"/>
        <v>50</v>
      </c>
      <c r="B59" s="22" t="s">
        <v>74</v>
      </c>
      <c r="C59" s="22" t="s">
        <v>20</v>
      </c>
      <c r="D59" s="22" t="s">
        <v>75</v>
      </c>
      <c r="E59" s="22" t="s">
        <v>25</v>
      </c>
      <c r="F59" s="22" t="s">
        <v>30</v>
      </c>
      <c r="G59" s="22" t="s">
        <v>25</v>
      </c>
      <c r="H59" s="22" t="s">
        <v>23</v>
      </c>
      <c r="I59" s="22" t="s">
        <v>61</v>
      </c>
      <c r="J59" s="30" t="s">
        <v>78</v>
      </c>
      <c r="K59" s="51">
        <v>60</v>
      </c>
      <c r="L59" s="51">
        <v>60</v>
      </c>
      <c r="M59" s="51">
        <v>60</v>
      </c>
      <c r="N59" s="51">
        <v>60</v>
      </c>
      <c r="O59" s="32" t="s">
        <v>127</v>
      </c>
      <c r="P59" s="33">
        <v>23.2</v>
      </c>
      <c r="Q59" s="33">
        <v>90</v>
      </c>
      <c r="R59" s="52">
        <v>92</v>
      </c>
      <c r="S59" s="52">
        <v>92</v>
      </c>
      <c r="T59" s="52">
        <v>92</v>
      </c>
      <c r="U59" s="34"/>
      <c r="V59" s="35"/>
      <c r="W59" s="35"/>
      <c r="X59" s="35"/>
    </row>
    <row r="60" spans="1:24" ht="40.5" outlineLevel="1">
      <c r="A60" s="21" t="e">
        <f>#REF!+1</f>
        <v>#REF!</v>
      </c>
      <c r="B60" s="22" t="s">
        <v>74</v>
      </c>
      <c r="C60" s="22" t="s">
        <v>20</v>
      </c>
      <c r="D60" s="22" t="s">
        <v>75</v>
      </c>
      <c r="E60" s="22" t="s">
        <v>25</v>
      </c>
      <c r="F60" s="22" t="s">
        <v>38</v>
      </c>
      <c r="G60" s="22" t="s">
        <v>25</v>
      </c>
      <c r="H60" s="22" t="s">
        <v>23</v>
      </c>
      <c r="I60" s="22" t="s">
        <v>61</v>
      </c>
      <c r="J60" s="30" t="s">
        <v>79</v>
      </c>
      <c r="K60" s="51">
        <v>60</v>
      </c>
      <c r="L60" s="51">
        <v>60</v>
      </c>
      <c r="M60" s="51">
        <v>60</v>
      </c>
      <c r="N60" s="51">
        <v>60</v>
      </c>
      <c r="O60" s="32" t="s">
        <v>127</v>
      </c>
      <c r="P60" s="33"/>
      <c r="Q60" s="33"/>
      <c r="R60" s="33">
        <v>0</v>
      </c>
      <c r="S60" s="33">
        <v>0</v>
      </c>
      <c r="T60" s="33">
        <v>0</v>
      </c>
      <c r="U60" s="34"/>
      <c r="V60" s="35"/>
      <c r="W60" s="35"/>
      <c r="X60" s="35"/>
    </row>
    <row r="61" spans="1:24" ht="40.5" outlineLevel="2">
      <c r="A61" s="21">
        <v>44</v>
      </c>
      <c r="B61" s="22" t="s">
        <v>74</v>
      </c>
      <c r="C61" s="22" t="s">
        <v>20</v>
      </c>
      <c r="D61" s="22" t="s">
        <v>75</v>
      </c>
      <c r="E61" s="22" t="s">
        <v>25</v>
      </c>
      <c r="F61" s="22" t="s">
        <v>40</v>
      </c>
      <c r="G61" s="22" t="s">
        <v>25</v>
      </c>
      <c r="H61" s="22" t="s">
        <v>23</v>
      </c>
      <c r="I61" s="22" t="s">
        <v>61</v>
      </c>
      <c r="J61" s="30" t="s">
        <v>80</v>
      </c>
      <c r="K61" s="51">
        <v>60</v>
      </c>
      <c r="L61" s="51">
        <v>60</v>
      </c>
      <c r="M61" s="51">
        <v>60</v>
      </c>
      <c r="N61" s="51">
        <v>60</v>
      </c>
      <c r="O61" s="32" t="s">
        <v>127</v>
      </c>
      <c r="P61" s="33">
        <f>P62</f>
        <v>95.8</v>
      </c>
      <c r="Q61" s="33">
        <f t="shared" ref="Q61:T61" si="23">Q62</f>
        <v>110</v>
      </c>
      <c r="R61" s="33">
        <f t="shared" si="23"/>
        <v>118</v>
      </c>
      <c r="S61" s="33">
        <f t="shared" si="23"/>
        <v>118</v>
      </c>
      <c r="T61" s="33">
        <f t="shared" si="23"/>
        <v>118</v>
      </c>
      <c r="U61" s="34"/>
      <c r="V61" s="35"/>
      <c r="W61" s="35"/>
      <c r="X61" s="35"/>
    </row>
    <row r="62" spans="1:24" ht="40.5" outlineLevel="2">
      <c r="A62" s="21">
        <f t="shared" si="2"/>
        <v>45</v>
      </c>
      <c r="B62" s="22" t="s">
        <v>74</v>
      </c>
      <c r="C62" s="22" t="s">
        <v>20</v>
      </c>
      <c r="D62" s="22" t="s">
        <v>75</v>
      </c>
      <c r="E62" s="22" t="s">
        <v>25</v>
      </c>
      <c r="F62" s="22" t="s">
        <v>148</v>
      </c>
      <c r="G62" s="22" t="s">
        <v>25</v>
      </c>
      <c r="H62" s="22" t="s">
        <v>23</v>
      </c>
      <c r="I62" s="22" t="s">
        <v>61</v>
      </c>
      <c r="J62" s="30" t="s">
        <v>149</v>
      </c>
      <c r="K62" s="51">
        <v>60</v>
      </c>
      <c r="L62" s="51">
        <v>60</v>
      </c>
      <c r="M62" s="51">
        <v>60</v>
      </c>
      <c r="N62" s="51">
        <v>60</v>
      </c>
      <c r="O62" s="32" t="s">
        <v>127</v>
      </c>
      <c r="P62" s="33">
        <v>95.8</v>
      </c>
      <c r="Q62" s="33">
        <v>110</v>
      </c>
      <c r="R62" s="52">
        <v>118</v>
      </c>
      <c r="S62" s="52">
        <v>118</v>
      </c>
      <c r="T62" s="52">
        <v>118</v>
      </c>
      <c r="U62" s="34"/>
      <c r="V62" s="35"/>
      <c r="W62" s="35"/>
      <c r="X62" s="35"/>
    </row>
    <row r="63" spans="1:24" ht="27" outlineLevel="1">
      <c r="A63" s="21">
        <f t="shared" si="2"/>
        <v>46</v>
      </c>
      <c r="B63" s="22" t="s">
        <v>21</v>
      </c>
      <c r="C63" s="22" t="s">
        <v>20</v>
      </c>
      <c r="D63" s="22" t="s">
        <v>81</v>
      </c>
      <c r="E63" s="22" t="s">
        <v>22</v>
      </c>
      <c r="F63" s="22" t="s">
        <v>21</v>
      </c>
      <c r="G63" s="22" t="s">
        <v>22</v>
      </c>
      <c r="H63" s="22" t="s">
        <v>23</v>
      </c>
      <c r="I63" s="22" t="s">
        <v>21</v>
      </c>
      <c r="J63" s="30" t="s">
        <v>82</v>
      </c>
      <c r="K63" s="36"/>
      <c r="L63" s="36"/>
      <c r="M63" s="36"/>
      <c r="N63" s="36"/>
      <c r="O63" s="31"/>
      <c r="P63" s="33">
        <f>P64+P67+P70</f>
        <v>9669.8000000000011</v>
      </c>
      <c r="Q63" s="33">
        <f>Q64+Q67+Q70</f>
        <v>15423.5</v>
      </c>
      <c r="R63" s="33">
        <f>R64+R67+R70</f>
        <v>19587.8</v>
      </c>
      <c r="S63" s="33">
        <f>S64+S67+S70</f>
        <v>19444.8</v>
      </c>
      <c r="T63" s="33">
        <f>T64+T67+T70</f>
        <v>20412.599999999999</v>
      </c>
      <c r="U63" s="34"/>
      <c r="V63" s="35"/>
      <c r="W63" s="35"/>
      <c r="X63" s="35"/>
    </row>
    <row r="64" spans="1:24" ht="40.5" outlineLevel="2">
      <c r="A64" s="21">
        <f t="shared" si="2"/>
        <v>47</v>
      </c>
      <c r="B64" s="22" t="s">
        <v>83</v>
      </c>
      <c r="C64" s="22" t="s">
        <v>20</v>
      </c>
      <c r="D64" s="22" t="s">
        <v>81</v>
      </c>
      <c r="E64" s="22" t="s">
        <v>25</v>
      </c>
      <c r="F64" s="22" t="s">
        <v>21</v>
      </c>
      <c r="G64" s="22" t="s">
        <v>22</v>
      </c>
      <c r="H64" s="22" t="s">
        <v>23</v>
      </c>
      <c r="I64" s="22" t="s">
        <v>84</v>
      </c>
      <c r="J64" s="30" t="s">
        <v>85</v>
      </c>
      <c r="K64" s="36">
        <v>100</v>
      </c>
      <c r="L64" s="36">
        <v>100</v>
      </c>
      <c r="M64" s="36">
        <v>100</v>
      </c>
      <c r="N64" s="36">
        <v>100</v>
      </c>
      <c r="O64" s="53" t="s">
        <v>2</v>
      </c>
      <c r="P64" s="33">
        <f t="shared" ref="P64:T65" si="24">P65</f>
        <v>9272.2000000000007</v>
      </c>
      <c r="Q64" s="33">
        <f t="shared" si="24"/>
        <v>14893.5</v>
      </c>
      <c r="R64" s="33">
        <f t="shared" si="24"/>
        <v>19307.8</v>
      </c>
      <c r="S64" s="33">
        <f t="shared" si="24"/>
        <v>19154.8</v>
      </c>
      <c r="T64" s="33">
        <f t="shared" si="24"/>
        <v>20112.599999999999</v>
      </c>
      <c r="U64" s="34"/>
      <c r="V64" s="35"/>
      <c r="W64" s="35"/>
      <c r="X64" s="35"/>
    </row>
    <row r="65" spans="1:24" ht="40.5" outlineLevel="2">
      <c r="A65" s="21">
        <f t="shared" si="2"/>
        <v>48</v>
      </c>
      <c r="B65" s="22" t="s">
        <v>83</v>
      </c>
      <c r="C65" s="54" t="s">
        <v>20</v>
      </c>
      <c r="D65" s="54" t="s">
        <v>81</v>
      </c>
      <c r="E65" s="54" t="s">
        <v>25</v>
      </c>
      <c r="F65" s="54" t="s">
        <v>5</v>
      </c>
      <c r="G65" s="54" t="s">
        <v>22</v>
      </c>
      <c r="H65" s="54" t="s">
        <v>23</v>
      </c>
      <c r="I65" s="54" t="s">
        <v>84</v>
      </c>
      <c r="J65" s="55" t="s">
        <v>86</v>
      </c>
      <c r="K65" s="36">
        <v>100</v>
      </c>
      <c r="L65" s="36">
        <v>100</v>
      </c>
      <c r="M65" s="36">
        <v>100</v>
      </c>
      <c r="N65" s="36">
        <v>100</v>
      </c>
      <c r="O65" s="53" t="s">
        <v>2</v>
      </c>
      <c r="P65" s="33">
        <f t="shared" si="24"/>
        <v>9272.2000000000007</v>
      </c>
      <c r="Q65" s="33">
        <f t="shared" si="24"/>
        <v>14893.5</v>
      </c>
      <c r="R65" s="33">
        <f t="shared" si="24"/>
        <v>19307.8</v>
      </c>
      <c r="S65" s="33">
        <f t="shared" si="24"/>
        <v>19154.8</v>
      </c>
      <c r="T65" s="33">
        <f t="shared" si="24"/>
        <v>20112.599999999999</v>
      </c>
      <c r="U65" s="34"/>
      <c r="V65" s="35"/>
      <c r="W65" s="35"/>
      <c r="X65" s="35"/>
    </row>
    <row r="66" spans="1:24" ht="40.5" outlineLevel="3">
      <c r="A66" s="21">
        <f t="shared" si="2"/>
        <v>49</v>
      </c>
      <c r="B66" s="22" t="s">
        <v>83</v>
      </c>
      <c r="C66" s="54" t="s">
        <v>20</v>
      </c>
      <c r="D66" s="54" t="s">
        <v>81</v>
      </c>
      <c r="E66" s="54" t="s">
        <v>25</v>
      </c>
      <c r="F66" s="54" t="s">
        <v>87</v>
      </c>
      <c r="G66" s="54" t="s">
        <v>49</v>
      </c>
      <c r="H66" s="54" t="s">
        <v>23</v>
      </c>
      <c r="I66" s="54" t="s">
        <v>84</v>
      </c>
      <c r="J66" s="30" t="s">
        <v>88</v>
      </c>
      <c r="K66" s="36">
        <v>100</v>
      </c>
      <c r="L66" s="36">
        <v>100</v>
      </c>
      <c r="M66" s="36">
        <v>100</v>
      </c>
      <c r="N66" s="36">
        <v>100</v>
      </c>
      <c r="O66" s="53" t="s">
        <v>2</v>
      </c>
      <c r="P66" s="33">
        <v>9272.2000000000007</v>
      </c>
      <c r="Q66" s="33">
        <v>14893.5</v>
      </c>
      <c r="R66" s="33">
        <v>19307.8</v>
      </c>
      <c r="S66" s="33">
        <v>19154.8</v>
      </c>
      <c r="T66" s="33">
        <v>20112.599999999999</v>
      </c>
      <c r="U66" s="34"/>
      <c r="V66" s="35"/>
      <c r="W66" s="35"/>
      <c r="X66" s="35"/>
    </row>
    <row r="67" spans="1:24" ht="40.5" outlineLevel="3">
      <c r="A67" s="21">
        <f t="shared" si="2"/>
        <v>50</v>
      </c>
      <c r="B67" s="41" t="s">
        <v>65</v>
      </c>
      <c r="C67" s="41" t="s">
        <v>20</v>
      </c>
      <c r="D67" s="41" t="s">
        <v>81</v>
      </c>
      <c r="E67" s="41" t="s">
        <v>33</v>
      </c>
      <c r="F67" s="41" t="s">
        <v>22</v>
      </c>
      <c r="G67" s="41" t="s">
        <v>22</v>
      </c>
      <c r="H67" s="41" t="s">
        <v>21</v>
      </c>
      <c r="I67" s="41" t="s">
        <v>84</v>
      </c>
      <c r="J67" s="56" t="s">
        <v>89</v>
      </c>
      <c r="K67" s="36">
        <v>100</v>
      </c>
      <c r="L67" s="36">
        <v>100</v>
      </c>
      <c r="M67" s="36">
        <v>100</v>
      </c>
      <c r="N67" s="36">
        <v>100</v>
      </c>
      <c r="O67" s="48" t="s">
        <v>131</v>
      </c>
      <c r="P67" s="33">
        <f t="shared" ref="P67:T68" si="25">P68</f>
        <v>146.5</v>
      </c>
      <c r="Q67" s="33">
        <f t="shared" si="25"/>
        <v>270</v>
      </c>
      <c r="R67" s="33">
        <f t="shared" si="25"/>
        <v>280</v>
      </c>
      <c r="S67" s="33">
        <f t="shared" si="25"/>
        <v>290</v>
      </c>
      <c r="T67" s="33">
        <f t="shared" si="25"/>
        <v>300</v>
      </c>
      <c r="U67" s="34"/>
      <c r="V67" s="35"/>
      <c r="W67" s="35"/>
      <c r="X67" s="35"/>
    </row>
    <row r="68" spans="1:24" ht="40.5" outlineLevel="3">
      <c r="A68" s="21">
        <f t="shared" si="2"/>
        <v>51</v>
      </c>
      <c r="B68" s="41" t="s">
        <v>65</v>
      </c>
      <c r="C68" s="41" t="s">
        <v>20</v>
      </c>
      <c r="D68" s="41" t="s">
        <v>81</v>
      </c>
      <c r="E68" s="41" t="s">
        <v>33</v>
      </c>
      <c r="F68" s="41" t="s">
        <v>90</v>
      </c>
      <c r="G68" s="41" t="s">
        <v>22</v>
      </c>
      <c r="H68" s="41" t="s">
        <v>21</v>
      </c>
      <c r="I68" s="41" t="s">
        <v>84</v>
      </c>
      <c r="J68" s="50" t="s">
        <v>91</v>
      </c>
      <c r="K68" s="36">
        <v>100</v>
      </c>
      <c r="L68" s="36">
        <v>100</v>
      </c>
      <c r="M68" s="36">
        <v>100</v>
      </c>
      <c r="N68" s="36">
        <v>100</v>
      </c>
      <c r="O68" s="48" t="s">
        <v>131</v>
      </c>
      <c r="P68" s="33">
        <f t="shared" si="25"/>
        <v>146.5</v>
      </c>
      <c r="Q68" s="33">
        <f t="shared" si="25"/>
        <v>270</v>
      </c>
      <c r="R68" s="33">
        <f t="shared" si="25"/>
        <v>280</v>
      </c>
      <c r="S68" s="33">
        <f t="shared" si="25"/>
        <v>290</v>
      </c>
      <c r="T68" s="33">
        <f t="shared" si="25"/>
        <v>300</v>
      </c>
      <c r="U68" s="34"/>
      <c r="V68" s="35"/>
      <c r="W68" s="35"/>
      <c r="X68" s="35"/>
    </row>
    <row r="69" spans="1:24" ht="40.5" outlineLevel="3">
      <c r="A69" s="21">
        <f t="shared" si="2"/>
        <v>52</v>
      </c>
      <c r="B69" s="41" t="s">
        <v>65</v>
      </c>
      <c r="C69" s="41" t="s">
        <v>20</v>
      </c>
      <c r="D69" s="41" t="s">
        <v>81</v>
      </c>
      <c r="E69" s="41" t="s">
        <v>33</v>
      </c>
      <c r="F69" s="41" t="s">
        <v>92</v>
      </c>
      <c r="G69" s="41" t="s">
        <v>49</v>
      </c>
      <c r="H69" s="41" t="s">
        <v>21</v>
      </c>
      <c r="I69" s="41" t="s">
        <v>84</v>
      </c>
      <c r="J69" s="37" t="s">
        <v>150</v>
      </c>
      <c r="K69" s="36">
        <v>100</v>
      </c>
      <c r="L69" s="36">
        <v>100</v>
      </c>
      <c r="M69" s="36">
        <v>100</v>
      </c>
      <c r="N69" s="36">
        <v>100</v>
      </c>
      <c r="O69" s="48" t="s">
        <v>131</v>
      </c>
      <c r="P69" s="33">
        <v>146.5</v>
      </c>
      <c r="Q69" s="33">
        <v>270</v>
      </c>
      <c r="R69" s="33">
        <v>280</v>
      </c>
      <c r="S69" s="33">
        <v>290</v>
      </c>
      <c r="T69" s="33">
        <v>300</v>
      </c>
      <c r="U69" s="34"/>
      <c r="V69" s="35"/>
      <c r="W69" s="35"/>
      <c r="X69" s="35"/>
    </row>
    <row r="70" spans="1:24" ht="40.5" outlineLevel="3">
      <c r="A70" s="21">
        <f t="shared" ref="A70:A152" si="26">A69+1</f>
        <v>53</v>
      </c>
      <c r="B70" s="41" t="s">
        <v>65</v>
      </c>
      <c r="C70" s="41" t="s">
        <v>20</v>
      </c>
      <c r="D70" s="41" t="s">
        <v>81</v>
      </c>
      <c r="E70" s="41" t="s">
        <v>33</v>
      </c>
      <c r="F70" s="41" t="s">
        <v>5</v>
      </c>
      <c r="G70" s="41" t="s">
        <v>22</v>
      </c>
      <c r="H70" s="41" t="s">
        <v>21</v>
      </c>
      <c r="I70" s="41" t="s">
        <v>84</v>
      </c>
      <c r="J70" s="57" t="s">
        <v>6</v>
      </c>
      <c r="K70" s="36">
        <v>100</v>
      </c>
      <c r="L70" s="36">
        <v>100</v>
      </c>
      <c r="M70" s="36">
        <v>100</v>
      </c>
      <c r="N70" s="36">
        <v>100</v>
      </c>
      <c r="O70" s="48" t="s">
        <v>131</v>
      </c>
      <c r="P70" s="33">
        <f>P71</f>
        <v>251.1</v>
      </c>
      <c r="Q70" s="33">
        <f>Q71</f>
        <v>260</v>
      </c>
      <c r="R70" s="33">
        <v>0</v>
      </c>
      <c r="S70" s="33">
        <v>0</v>
      </c>
      <c r="T70" s="33">
        <v>0</v>
      </c>
      <c r="U70" s="34"/>
      <c r="V70" s="35"/>
      <c r="W70" s="35"/>
      <c r="X70" s="35"/>
    </row>
    <row r="71" spans="1:24" ht="40.5" outlineLevel="3">
      <c r="A71" s="21">
        <f t="shared" si="26"/>
        <v>54</v>
      </c>
      <c r="B71" s="41" t="s">
        <v>65</v>
      </c>
      <c r="C71" s="41" t="s">
        <v>20</v>
      </c>
      <c r="D71" s="41" t="s">
        <v>81</v>
      </c>
      <c r="E71" s="41" t="s">
        <v>33</v>
      </c>
      <c r="F71" s="41" t="s">
        <v>87</v>
      </c>
      <c r="G71" s="41" t="s">
        <v>49</v>
      </c>
      <c r="H71" s="41" t="s">
        <v>21</v>
      </c>
      <c r="I71" s="41" t="s">
        <v>84</v>
      </c>
      <c r="J71" s="58" t="s">
        <v>7</v>
      </c>
      <c r="K71" s="36">
        <v>100</v>
      </c>
      <c r="L71" s="36">
        <v>100</v>
      </c>
      <c r="M71" s="36">
        <v>100</v>
      </c>
      <c r="N71" s="36">
        <v>100</v>
      </c>
      <c r="O71" s="48" t="s">
        <v>131</v>
      </c>
      <c r="P71" s="33">
        <v>251.1</v>
      </c>
      <c r="Q71" s="33">
        <v>260</v>
      </c>
      <c r="R71" s="33">
        <v>0</v>
      </c>
      <c r="S71" s="33">
        <v>0</v>
      </c>
      <c r="T71" s="33">
        <v>0</v>
      </c>
      <c r="U71" s="34"/>
      <c r="V71" s="35"/>
      <c r="W71" s="35"/>
      <c r="X71" s="35"/>
    </row>
    <row r="72" spans="1:24" ht="27" outlineLevel="4">
      <c r="A72" s="21">
        <f t="shared" si="26"/>
        <v>55</v>
      </c>
      <c r="B72" s="22" t="s">
        <v>21</v>
      </c>
      <c r="C72" s="22" t="s">
        <v>20</v>
      </c>
      <c r="D72" s="22" t="s">
        <v>93</v>
      </c>
      <c r="E72" s="22" t="s">
        <v>22</v>
      </c>
      <c r="F72" s="22" t="s">
        <v>21</v>
      </c>
      <c r="G72" s="22" t="s">
        <v>22</v>
      </c>
      <c r="H72" s="22" t="s">
        <v>23</v>
      </c>
      <c r="I72" s="22" t="s">
        <v>21</v>
      </c>
      <c r="J72" s="30" t="s">
        <v>94</v>
      </c>
      <c r="K72" s="36"/>
      <c r="L72" s="36"/>
      <c r="M72" s="36"/>
      <c r="N72" s="36"/>
      <c r="O72" s="31"/>
      <c r="P72" s="33">
        <f>P73+P76</f>
        <v>132.19999999999999</v>
      </c>
      <c r="Q72" s="33">
        <f>Q73+Q76</f>
        <v>260</v>
      </c>
      <c r="R72" s="33">
        <f>R73+R76</f>
        <v>360</v>
      </c>
      <c r="S72" s="33">
        <f>S73+S76</f>
        <v>410</v>
      </c>
      <c r="T72" s="33">
        <f>T73+T76</f>
        <v>410</v>
      </c>
      <c r="U72" s="34"/>
      <c r="V72" s="35"/>
      <c r="W72" s="35"/>
      <c r="X72" s="35"/>
    </row>
    <row r="73" spans="1:24" ht="94.5" outlineLevel="4">
      <c r="A73" s="21">
        <f t="shared" si="26"/>
        <v>56</v>
      </c>
      <c r="B73" s="22" t="s">
        <v>65</v>
      </c>
      <c r="C73" s="22" t="s">
        <v>20</v>
      </c>
      <c r="D73" s="22" t="s">
        <v>93</v>
      </c>
      <c r="E73" s="22" t="s">
        <v>33</v>
      </c>
      <c r="F73" s="22" t="s">
        <v>21</v>
      </c>
      <c r="G73" s="22" t="s">
        <v>22</v>
      </c>
      <c r="H73" s="22" t="s">
        <v>23</v>
      </c>
      <c r="I73" s="22" t="s">
        <v>21</v>
      </c>
      <c r="J73" s="30" t="s">
        <v>95</v>
      </c>
      <c r="K73" s="36">
        <v>100</v>
      </c>
      <c r="L73" s="36">
        <v>100</v>
      </c>
      <c r="M73" s="36">
        <v>100</v>
      </c>
      <c r="N73" s="36">
        <v>100</v>
      </c>
      <c r="O73" s="48" t="s">
        <v>131</v>
      </c>
      <c r="P73" s="33">
        <f t="shared" ref="P73:T74" si="27">P74</f>
        <v>44.3</v>
      </c>
      <c r="Q73" s="33">
        <f t="shared" si="27"/>
        <v>50</v>
      </c>
      <c r="R73" s="33">
        <f t="shared" si="27"/>
        <v>200</v>
      </c>
      <c r="S73" s="33">
        <f t="shared" si="27"/>
        <v>200</v>
      </c>
      <c r="T73" s="33">
        <f t="shared" si="27"/>
        <v>200</v>
      </c>
      <c r="U73" s="34"/>
      <c r="V73" s="35"/>
      <c r="W73" s="35"/>
      <c r="X73" s="35"/>
    </row>
    <row r="74" spans="1:24" ht="108" outlineLevel="4">
      <c r="A74" s="21">
        <f t="shared" si="26"/>
        <v>57</v>
      </c>
      <c r="B74" s="22" t="s">
        <v>65</v>
      </c>
      <c r="C74" s="22" t="s">
        <v>20</v>
      </c>
      <c r="D74" s="22" t="s">
        <v>93</v>
      </c>
      <c r="E74" s="22" t="s">
        <v>33</v>
      </c>
      <c r="F74" s="22" t="s">
        <v>96</v>
      </c>
      <c r="G74" s="22" t="s">
        <v>22</v>
      </c>
      <c r="H74" s="22" t="s">
        <v>23</v>
      </c>
      <c r="I74" s="22" t="s">
        <v>97</v>
      </c>
      <c r="J74" s="30" t="s">
        <v>98</v>
      </c>
      <c r="K74" s="36">
        <v>100</v>
      </c>
      <c r="L74" s="36">
        <v>100</v>
      </c>
      <c r="M74" s="36">
        <v>100</v>
      </c>
      <c r="N74" s="36">
        <v>100</v>
      </c>
      <c r="O74" s="48" t="s">
        <v>131</v>
      </c>
      <c r="P74" s="33">
        <f t="shared" si="27"/>
        <v>44.3</v>
      </c>
      <c r="Q74" s="33">
        <f t="shared" si="27"/>
        <v>50</v>
      </c>
      <c r="R74" s="33">
        <f t="shared" si="27"/>
        <v>200</v>
      </c>
      <c r="S74" s="33">
        <f t="shared" si="27"/>
        <v>200</v>
      </c>
      <c r="T74" s="33">
        <f t="shared" si="27"/>
        <v>200</v>
      </c>
      <c r="U74" s="34"/>
      <c r="V74" s="35"/>
      <c r="W74" s="35"/>
      <c r="X74" s="35"/>
    </row>
    <row r="75" spans="1:24" ht="108" outlineLevel="5">
      <c r="A75" s="21">
        <f t="shared" si="26"/>
        <v>58</v>
      </c>
      <c r="B75" s="22" t="s">
        <v>65</v>
      </c>
      <c r="C75" s="22" t="s">
        <v>20</v>
      </c>
      <c r="D75" s="22" t="s">
        <v>93</v>
      </c>
      <c r="E75" s="22" t="s">
        <v>33</v>
      </c>
      <c r="F75" s="22" t="s">
        <v>99</v>
      </c>
      <c r="G75" s="22" t="s">
        <v>49</v>
      </c>
      <c r="H75" s="22" t="s">
        <v>23</v>
      </c>
      <c r="I75" s="22" t="s">
        <v>97</v>
      </c>
      <c r="J75" s="30" t="s">
        <v>100</v>
      </c>
      <c r="K75" s="36">
        <v>100</v>
      </c>
      <c r="L75" s="36">
        <v>100</v>
      </c>
      <c r="M75" s="36">
        <v>100</v>
      </c>
      <c r="N75" s="36">
        <v>100</v>
      </c>
      <c r="O75" s="48" t="s">
        <v>131</v>
      </c>
      <c r="P75" s="33">
        <v>44.3</v>
      </c>
      <c r="Q75" s="33">
        <v>50</v>
      </c>
      <c r="R75" s="33">
        <v>200</v>
      </c>
      <c r="S75" s="33">
        <v>200</v>
      </c>
      <c r="T75" s="33">
        <v>200</v>
      </c>
      <c r="U75" s="34"/>
      <c r="V75" s="35"/>
      <c r="W75" s="35"/>
      <c r="X75" s="35"/>
    </row>
    <row r="76" spans="1:24" ht="40.5" outlineLevel="5">
      <c r="A76" s="21">
        <f t="shared" si="26"/>
        <v>59</v>
      </c>
      <c r="B76" s="22" t="s">
        <v>65</v>
      </c>
      <c r="C76" s="22" t="s">
        <v>20</v>
      </c>
      <c r="D76" s="22" t="s">
        <v>93</v>
      </c>
      <c r="E76" s="22" t="s">
        <v>101</v>
      </c>
      <c r="F76" s="22" t="s">
        <v>21</v>
      </c>
      <c r="G76" s="22" t="s">
        <v>22</v>
      </c>
      <c r="H76" s="22" t="s">
        <v>23</v>
      </c>
      <c r="I76" s="22" t="s">
        <v>102</v>
      </c>
      <c r="J76" s="30" t="s">
        <v>103</v>
      </c>
      <c r="K76" s="36">
        <v>100</v>
      </c>
      <c r="L76" s="36">
        <v>100</v>
      </c>
      <c r="M76" s="36">
        <v>100</v>
      </c>
      <c r="N76" s="36">
        <v>100</v>
      </c>
      <c r="O76" s="48" t="s">
        <v>131</v>
      </c>
      <c r="P76" s="33">
        <f>P77+P79</f>
        <v>87.9</v>
      </c>
      <c r="Q76" s="33">
        <f>Q77+Q79</f>
        <v>210</v>
      </c>
      <c r="R76" s="33">
        <f>R77+R79</f>
        <v>160</v>
      </c>
      <c r="S76" s="33">
        <f>S77+S79</f>
        <v>210</v>
      </c>
      <c r="T76" s="33">
        <f>T77+T79</f>
        <v>210</v>
      </c>
      <c r="U76" s="34"/>
      <c r="V76" s="35"/>
      <c r="W76" s="35"/>
      <c r="X76" s="35"/>
    </row>
    <row r="77" spans="1:24" ht="40.5" outlineLevel="3">
      <c r="A77" s="21">
        <f t="shared" si="26"/>
        <v>60</v>
      </c>
      <c r="B77" s="22" t="s">
        <v>65</v>
      </c>
      <c r="C77" s="22" t="s">
        <v>20</v>
      </c>
      <c r="D77" s="22" t="s">
        <v>93</v>
      </c>
      <c r="E77" s="22" t="s">
        <v>101</v>
      </c>
      <c r="F77" s="22" t="s">
        <v>30</v>
      </c>
      <c r="G77" s="22" t="s">
        <v>22</v>
      </c>
      <c r="H77" s="22" t="s">
        <v>23</v>
      </c>
      <c r="I77" s="22" t="s">
        <v>102</v>
      </c>
      <c r="J77" s="30" t="s">
        <v>104</v>
      </c>
      <c r="K77" s="36">
        <v>100</v>
      </c>
      <c r="L77" s="36">
        <v>100</v>
      </c>
      <c r="M77" s="36">
        <v>100</v>
      </c>
      <c r="N77" s="36">
        <v>100</v>
      </c>
      <c r="O77" s="48" t="s">
        <v>131</v>
      </c>
      <c r="P77" s="33">
        <f>P78</f>
        <v>87.9</v>
      </c>
      <c r="Q77" s="33">
        <f>Q78</f>
        <v>200</v>
      </c>
      <c r="R77" s="33">
        <f>R78</f>
        <v>150</v>
      </c>
      <c r="S77" s="33">
        <f>S78</f>
        <v>200</v>
      </c>
      <c r="T77" s="33">
        <f>T78</f>
        <v>200</v>
      </c>
      <c r="U77" s="34"/>
      <c r="V77" s="35"/>
      <c r="W77" s="35"/>
      <c r="X77" s="35"/>
    </row>
    <row r="78" spans="1:24" ht="63.75" outlineLevel="3">
      <c r="A78" s="21">
        <f t="shared" si="26"/>
        <v>61</v>
      </c>
      <c r="B78" s="22" t="s">
        <v>65</v>
      </c>
      <c r="C78" s="22" t="s">
        <v>20</v>
      </c>
      <c r="D78" s="22" t="s">
        <v>93</v>
      </c>
      <c r="E78" s="22" t="s">
        <v>101</v>
      </c>
      <c r="F78" s="22" t="s">
        <v>64</v>
      </c>
      <c r="G78" s="22" t="s">
        <v>49</v>
      </c>
      <c r="H78" s="22" t="s">
        <v>23</v>
      </c>
      <c r="I78" s="22" t="s">
        <v>102</v>
      </c>
      <c r="J78" s="37" t="s">
        <v>151</v>
      </c>
      <c r="K78" s="36">
        <v>100</v>
      </c>
      <c r="L78" s="36">
        <v>100</v>
      </c>
      <c r="M78" s="36">
        <v>100</v>
      </c>
      <c r="N78" s="36">
        <v>100</v>
      </c>
      <c r="O78" s="48" t="s">
        <v>131</v>
      </c>
      <c r="P78" s="33">
        <v>87.9</v>
      </c>
      <c r="Q78" s="33">
        <v>200</v>
      </c>
      <c r="R78" s="33">
        <v>150</v>
      </c>
      <c r="S78" s="33">
        <v>200</v>
      </c>
      <c r="T78" s="33">
        <v>200</v>
      </c>
      <c r="U78" s="34"/>
      <c r="V78" s="35"/>
      <c r="W78" s="35"/>
      <c r="X78" s="35"/>
    </row>
    <row r="79" spans="1:24" ht="54" outlineLevel="3">
      <c r="A79" s="21">
        <f t="shared" si="26"/>
        <v>62</v>
      </c>
      <c r="B79" s="22" t="s">
        <v>65</v>
      </c>
      <c r="C79" s="22" t="s">
        <v>20</v>
      </c>
      <c r="D79" s="22" t="s">
        <v>93</v>
      </c>
      <c r="E79" s="22" t="s">
        <v>101</v>
      </c>
      <c r="F79" s="22" t="s">
        <v>36</v>
      </c>
      <c r="G79" s="22" t="s">
        <v>22</v>
      </c>
      <c r="H79" s="22" t="s">
        <v>23</v>
      </c>
      <c r="I79" s="22" t="s">
        <v>102</v>
      </c>
      <c r="J79" s="30" t="s">
        <v>105</v>
      </c>
      <c r="K79" s="36">
        <v>100</v>
      </c>
      <c r="L79" s="36">
        <v>100</v>
      </c>
      <c r="M79" s="36">
        <v>100</v>
      </c>
      <c r="N79" s="36">
        <v>100</v>
      </c>
      <c r="O79" s="48" t="s">
        <v>126</v>
      </c>
      <c r="P79" s="33">
        <f>P80</f>
        <v>0</v>
      </c>
      <c r="Q79" s="33">
        <f>Q80</f>
        <v>10</v>
      </c>
      <c r="R79" s="33">
        <f>R80</f>
        <v>10</v>
      </c>
      <c r="S79" s="33">
        <f>S80</f>
        <v>10</v>
      </c>
      <c r="T79" s="33">
        <f>T80</f>
        <v>10</v>
      </c>
      <c r="U79" s="34"/>
      <c r="V79" s="35"/>
      <c r="W79" s="35"/>
      <c r="X79" s="35"/>
    </row>
    <row r="80" spans="1:24" ht="67.5" outlineLevel="3">
      <c r="A80" s="21">
        <f t="shared" si="26"/>
        <v>63</v>
      </c>
      <c r="B80" s="22" t="s">
        <v>65</v>
      </c>
      <c r="C80" s="22" t="s">
        <v>20</v>
      </c>
      <c r="D80" s="22" t="s">
        <v>93</v>
      </c>
      <c r="E80" s="22" t="s">
        <v>101</v>
      </c>
      <c r="F80" s="22" t="s">
        <v>106</v>
      </c>
      <c r="G80" s="22" t="s">
        <v>49</v>
      </c>
      <c r="H80" s="22" t="s">
        <v>23</v>
      </c>
      <c r="I80" s="22" t="s">
        <v>102</v>
      </c>
      <c r="J80" s="30" t="s">
        <v>107</v>
      </c>
      <c r="K80" s="36">
        <v>100</v>
      </c>
      <c r="L80" s="36">
        <v>100</v>
      </c>
      <c r="M80" s="36">
        <v>100</v>
      </c>
      <c r="N80" s="36">
        <v>100</v>
      </c>
      <c r="O80" s="48" t="s">
        <v>126</v>
      </c>
      <c r="P80" s="33">
        <v>0</v>
      </c>
      <c r="Q80" s="33">
        <v>10</v>
      </c>
      <c r="R80" s="33">
        <v>10</v>
      </c>
      <c r="S80" s="33">
        <v>10</v>
      </c>
      <c r="T80" s="33">
        <v>10</v>
      </c>
      <c r="U80" s="34"/>
      <c r="V80" s="35"/>
      <c r="W80" s="35"/>
      <c r="X80" s="35"/>
    </row>
    <row r="81" spans="1:24" ht="27" outlineLevel="1">
      <c r="A81" s="21">
        <f t="shared" si="26"/>
        <v>64</v>
      </c>
      <c r="B81" s="22" t="s">
        <v>21</v>
      </c>
      <c r="C81" s="22" t="s">
        <v>20</v>
      </c>
      <c r="D81" s="22" t="s">
        <v>108</v>
      </c>
      <c r="E81" s="22" t="s">
        <v>22</v>
      </c>
      <c r="F81" s="22" t="s">
        <v>21</v>
      </c>
      <c r="G81" s="22" t="s">
        <v>22</v>
      </c>
      <c r="H81" s="22" t="s">
        <v>23</v>
      </c>
      <c r="I81" s="22" t="s">
        <v>21</v>
      </c>
      <c r="J81" s="30" t="s">
        <v>109</v>
      </c>
      <c r="K81" s="36"/>
      <c r="L81" s="36"/>
      <c r="M81" s="36"/>
      <c r="N81" s="36"/>
      <c r="O81" s="31"/>
      <c r="P81" s="33">
        <f>P82+P83+P84+P85+P86+P87+P88+P89+P90+P91+P92+P93+P94+P95+P96+P97+P98+P99+P100+P101+P102</f>
        <v>446.6</v>
      </c>
      <c r="Q81" s="33">
        <f t="shared" ref="Q81" si="28">Q82+Q83+Q84+Q85+Q86+Q87+Q88+Q89+Q90+Q91+Q92+Q93+Q94+Q95+Q96+Q97+Q98+Q99+Q100+Q101+Q102</f>
        <v>480</v>
      </c>
      <c r="R81" s="33">
        <f>R82+S83+R84+R85+R86+R87+R88+R89+R90+R91+R92+R93+R94+R95+R96+R97+R98+R99+R100+R101+R102</f>
        <v>400</v>
      </c>
      <c r="S81" s="33">
        <f t="shared" ref="S81:T81" si="29">S82+T83+S84+S85+S86+S87+S88+S89+S90+S91+S92+S93+S94+S95+S96+S97+S98+S99+S100+S101+S102</f>
        <v>405</v>
      </c>
      <c r="T81" s="33">
        <f t="shared" si="29"/>
        <v>430</v>
      </c>
      <c r="U81" s="34"/>
      <c r="V81" s="35"/>
      <c r="W81" s="35"/>
      <c r="X81" s="35"/>
    </row>
    <row r="82" spans="1:24" s="61" customFormat="1" ht="120" outlineLevel="1">
      <c r="A82" s="21">
        <f t="shared" si="26"/>
        <v>65</v>
      </c>
      <c r="B82" s="22" t="s">
        <v>393</v>
      </c>
      <c r="C82" s="22" t="s">
        <v>20</v>
      </c>
      <c r="D82" s="22" t="s">
        <v>108</v>
      </c>
      <c r="E82" s="22" t="s">
        <v>25</v>
      </c>
      <c r="F82" s="22" t="s">
        <v>99</v>
      </c>
      <c r="G82" s="22" t="s">
        <v>25</v>
      </c>
      <c r="H82" s="22" t="s">
        <v>23</v>
      </c>
      <c r="I82" s="22" t="s">
        <v>110</v>
      </c>
      <c r="J82" s="43" t="s">
        <v>395</v>
      </c>
      <c r="K82" s="36">
        <v>100</v>
      </c>
      <c r="L82" s="36">
        <v>100</v>
      </c>
      <c r="M82" s="36">
        <v>100</v>
      </c>
      <c r="N82" s="36">
        <v>100</v>
      </c>
      <c r="O82" s="32" t="s">
        <v>394</v>
      </c>
      <c r="P82" s="33">
        <v>1.8</v>
      </c>
      <c r="Q82" s="33">
        <f>Q83</f>
        <v>0</v>
      </c>
      <c r="R82" s="33">
        <f>S83</f>
        <v>0</v>
      </c>
      <c r="S82" s="33">
        <f t="shared" ref="S82:T82" si="30">T83</f>
        <v>0</v>
      </c>
      <c r="T82" s="33">
        <f t="shared" si="30"/>
        <v>0</v>
      </c>
      <c r="U82" s="59"/>
      <c r="V82" s="35"/>
      <c r="W82" s="60"/>
      <c r="X82" s="60"/>
    </row>
    <row r="83" spans="1:24" ht="120" outlineLevel="2">
      <c r="A83" s="21">
        <f t="shared" si="26"/>
        <v>66</v>
      </c>
      <c r="B83" s="22" t="s">
        <v>396</v>
      </c>
      <c r="C83" s="22" t="s">
        <v>20</v>
      </c>
      <c r="D83" s="22" t="s">
        <v>108</v>
      </c>
      <c r="E83" s="22" t="s">
        <v>25</v>
      </c>
      <c r="F83" s="22" t="s">
        <v>99</v>
      </c>
      <c r="G83" s="22" t="s">
        <v>25</v>
      </c>
      <c r="H83" s="22" t="s">
        <v>23</v>
      </c>
      <c r="I83" s="22" t="s">
        <v>110</v>
      </c>
      <c r="J83" s="43" t="s">
        <v>395</v>
      </c>
      <c r="K83" s="36">
        <v>100</v>
      </c>
      <c r="L83" s="36">
        <v>100</v>
      </c>
      <c r="M83" s="36">
        <v>100</v>
      </c>
      <c r="N83" s="36">
        <v>100</v>
      </c>
      <c r="O83" s="32" t="s">
        <v>397</v>
      </c>
      <c r="P83" s="33">
        <v>2.5</v>
      </c>
      <c r="Q83" s="33">
        <v>0</v>
      </c>
      <c r="R83" s="62">
        <v>0</v>
      </c>
      <c r="S83" s="33">
        <v>0</v>
      </c>
      <c r="T83" s="33">
        <v>0</v>
      </c>
      <c r="U83" s="34"/>
      <c r="V83" s="35"/>
      <c r="W83" s="35"/>
      <c r="X83" s="35"/>
    </row>
    <row r="84" spans="1:24" ht="135" outlineLevel="2">
      <c r="A84" s="21">
        <f t="shared" si="26"/>
        <v>67</v>
      </c>
      <c r="B84" s="22" t="s">
        <v>396</v>
      </c>
      <c r="C84" s="22" t="s">
        <v>20</v>
      </c>
      <c r="D84" s="22" t="s">
        <v>108</v>
      </c>
      <c r="E84" s="22" t="s">
        <v>25</v>
      </c>
      <c r="F84" s="22" t="s">
        <v>398</v>
      </c>
      <c r="G84" s="22" t="s">
        <v>25</v>
      </c>
      <c r="H84" s="22" t="s">
        <v>23</v>
      </c>
      <c r="I84" s="22" t="s">
        <v>110</v>
      </c>
      <c r="J84" s="43" t="s">
        <v>399</v>
      </c>
      <c r="K84" s="36">
        <v>100</v>
      </c>
      <c r="L84" s="36">
        <v>100</v>
      </c>
      <c r="M84" s="36">
        <v>100</v>
      </c>
      <c r="N84" s="36">
        <v>100</v>
      </c>
      <c r="O84" s="32" t="s">
        <v>397</v>
      </c>
      <c r="P84" s="33">
        <v>10</v>
      </c>
      <c r="Q84" s="33">
        <f t="shared" ref="Q84:T84" si="31">Q85</f>
        <v>0</v>
      </c>
      <c r="R84" s="33">
        <f t="shared" si="31"/>
        <v>0</v>
      </c>
      <c r="S84" s="33">
        <f t="shared" si="31"/>
        <v>0</v>
      </c>
      <c r="T84" s="33">
        <f t="shared" si="31"/>
        <v>0</v>
      </c>
      <c r="U84" s="34"/>
      <c r="V84" s="35"/>
      <c r="W84" s="35"/>
      <c r="X84" s="35"/>
    </row>
    <row r="85" spans="1:24" ht="105" outlineLevel="2">
      <c r="A85" s="21">
        <f t="shared" si="26"/>
        <v>68</v>
      </c>
      <c r="B85" s="22" t="s">
        <v>396</v>
      </c>
      <c r="C85" s="22" t="s">
        <v>20</v>
      </c>
      <c r="D85" s="22" t="s">
        <v>108</v>
      </c>
      <c r="E85" s="22" t="s">
        <v>25</v>
      </c>
      <c r="F85" s="22" t="s">
        <v>400</v>
      </c>
      <c r="G85" s="22" t="s">
        <v>25</v>
      </c>
      <c r="H85" s="22" t="s">
        <v>23</v>
      </c>
      <c r="I85" s="22" t="s">
        <v>110</v>
      </c>
      <c r="J85" s="43" t="s">
        <v>401</v>
      </c>
      <c r="K85" s="36">
        <v>100</v>
      </c>
      <c r="L85" s="36">
        <v>100</v>
      </c>
      <c r="M85" s="36">
        <v>100</v>
      </c>
      <c r="N85" s="36">
        <v>100</v>
      </c>
      <c r="O85" s="32" t="s">
        <v>397</v>
      </c>
      <c r="P85" s="33">
        <v>7.5</v>
      </c>
      <c r="Q85" s="33">
        <v>0</v>
      </c>
      <c r="R85" s="33">
        <v>0</v>
      </c>
      <c r="S85" s="33">
        <v>0</v>
      </c>
      <c r="T85" s="33">
        <v>0</v>
      </c>
      <c r="U85" s="34"/>
      <c r="V85" s="35"/>
      <c r="W85" s="35"/>
      <c r="X85" s="35"/>
    </row>
    <row r="86" spans="1:24" s="61" customFormat="1" ht="120" outlineLevel="2">
      <c r="A86" s="21">
        <f t="shared" si="26"/>
        <v>69</v>
      </c>
      <c r="B86" s="22" t="s">
        <v>396</v>
      </c>
      <c r="C86" s="22" t="s">
        <v>20</v>
      </c>
      <c r="D86" s="22" t="s">
        <v>108</v>
      </c>
      <c r="E86" s="22" t="s">
        <v>25</v>
      </c>
      <c r="F86" s="22" t="s">
        <v>402</v>
      </c>
      <c r="G86" s="22" t="s">
        <v>25</v>
      </c>
      <c r="H86" s="22" t="s">
        <v>23</v>
      </c>
      <c r="I86" s="22" t="s">
        <v>110</v>
      </c>
      <c r="J86" s="43" t="s">
        <v>418</v>
      </c>
      <c r="K86" s="36">
        <v>100</v>
      </c>
      <c r="L86" s="36">
        <v>100</v>
      </c>
      <c r="M86" s="36">
        <v>100</v>
      </c>
      <c r="N86" s="36">
        <v>100</v>
      </c>
      <c r="O86" s="32" t="s">
        <v>397</v>
      </c>
      <c r="P86" s="33">
        <v>82.2</v>
      </c>
      <c r="Q86" s="33">
        <f t="shared" ref="Q86:T86" si="32">Q87+Q88</f>
        <v>0</v>
      </c>
      <c r="R86" s="33">
        <f t="shared" si="32"/>
        <v>0</v>
      </c>
      <c r="S86" s="33">
        <f t="shared" si="32"/>
        <v>0</v>
      </c>
      <c r="T86" s="33">
        <f t="shared" si="32"/>
        <v>0</v>
      </c>
      <c r="U86" s="59"/>
      <c r="V86" s="35"/>
      <c r="W86" s="60"/>
      <c r="X86" s="60"/>
    </row>
    <row r="87" spans="1:24" s="61" customFormat="1" ht="135" outlineLevel="2">
      <c r="A87" s="21">
        <f t="shared" si="26"/>
        <v>70</v>
      </c>
      <c r="B87" s="22" t="s">
        <v>396</v>
      </c>
      <c r="C87" s="22" t="s">
        <v>20</v>
      </c>
      <c r="D87" s="22" t="s">
        <v>108</v>
      </c>
      <c r="E87" s="22" t="s">
        <v>25</v>
      </c>
      <c r="F87" s="22" t="s">
        <v>403</v>
      </c>
      <c r="G87" s="22" t="s">
        <v>25</v>
      </c>
      <c r="H87" s="22" t="s">
        <v>23</v>
      </c>
      <c r="I87" s="22" t="s">
        <v>110</v>
      </c>
      <c r="J87" s="43" t="s">
        <v>404</v>
      </c>
      <c r="K87" s="36">
        <v>100</v>
      </c>
      <c r="L87" s="36">
        <v>100</v>
      </c>
      <c r="M87" s="36">
        <v>100</v>
      </c>
      <c r="N87" s="36">
        <v>100</v>
      </c>
      <c r="O87" s="32" t="s">
        <v>397</v>
      </c>
      <c r="P87" s="33">
        <v>39</v>
      </c>
      <c r="Q87" s="33">
        <v>0</v>
      </c>
      <c r="R87" s="33">
        <v>0</v>
      </c>
      <c r="S87" s="33">
        <v>0</v>
      </c>
      <c r="T87" s="33">
        <v>0</v>
      </c>
      <c r="U87" s="59"/>
      <c r="V87" s="35"/>
      <c r="W87" s="60"/>
      <c r="X87" s="60"/>
    </row>
    <row r="88" spans="1:24" ht="165" outlineLevel="2">
      <c r="A88" s="21">
        <f t="shared" si="26"/>
        <v>71</v>
      </c>
      <c r="B88" s="22" t="s">
        <v>396</v>
      </c>
      <c r="C88" s="22" t="s">
        <v>20</v>
      </c>
      <c r="D88" s="22" t="s">
        <v>108</v>
      </c>
      <c r="E88" s="22" t="s">
        <v>25</v>
      </c>
      <c r="F88" s="22" t="s">
        <v>405</v>
      </c>
      <c r="G88" s="22" t="s">
        <v>25</v>
      </c>
      <c r="H88" s="22" t="s">
        <v>23</v>
      </c>
      <c r="I88" s="22" t="s">
        <v>110</v>
      </c>
      <c r="J88" s="43" t="s">
        <v>419</v>
      </c>
      <c r="K88" s="36">
        <v>100</v>
      </c>
      <c r="L88" s="36">
        <v>100</v>
      </c>
      <c r="M88" s="36">
        <v>100</v>
      </c>
      <c r="N88" s="36">
        <v>100</v>
      </c>
      <c r="O88" s="32" t="s">
        <v>397</v>
      </c>
      <c r="P88" s="33">
        <v>2.9</v>
      </c>
      <c r="Q88" s="33">
        <v>0</v>
      </c>
      <c r="R88" s="33">
        <f t="shared" ref="R88:T88" si="33">R89</f>
        <v>0</v>
      </c>
      <c r="S88" s="33">
        <f t="shared" si="33"/>
        <v>0</v>
      </c>
      <c r="T88" s="33">
        <f t="shared" si="33"/>
        <v>0</v>
      </c>
      <c r="U88" s="34"/>
      <c r="V88" s="35"/>
      <c r="W88" s="35"/>
      <c r="X88" s="35"/>
    </row>
    <row r="89" spans="1:24" ht="120" outlineLevel="2">
      <c r="A89" s="21">
        <f t="shared" si="26"/>
        <v>72</v>
      </c>
      <c r="B89" s="22" t="s">
        <v>396</v>
      </c>
      <c r="C89" s="22" t="s">
        <v>20</v>
      </c>
      <c r="D89" s="22" t="s">
        <v>108</v>
      </c>
      <c r="E89" s="22" t="s">
        <v>25</v>
      </c>
      <c r="F89" s="22" t="s">
        <v>406</v>
      </c>
      <c r="G89" s="22" t="s">
        <v>25</v>
      </c>
      <c r="H89" s="22" t="s">
        <v>23</v>
      </c>
      <c r="I89" s="22" t="s">
        <v>110</v>
      </c>
      <c r="J89" s="43" t="s">
        <v>407</v>
      </c>
      <c r="K89" s="36">
        <v>100</v>
      </c>
      <c r="L89" s="36">
        <v>100</v>
      </c>
      <c r="M89" s="36">
        <v>100</v>
      </c>
      <c r="N89" s="36">
        <v>100</v>
      </c>
      <c r="O89" s="32" t="s">
        <v>397</v>
      </c>
      <c r="P89" s="33">
        <v>1.3</v>
      </c>
      <c r="Q89" s="33">
        <v>0</v>
      </c>
      <c r="R89" s="33">
        <v>0</v>
      </c>
      <c r="S89" s="33">
        <v>0</v>
      </c>
      <c r="T89" s="33">
        <v>0</v>
      </c>
      <c r="U89" s="34"/>
      <c r="V89" s="35"/>
      <c r="W89" s="35"/>
      <c r="X89" s="35"/>
    </row>
    <row r="90" spans="1:24" ht="105" outlineLevel="2">
      <c r="A90" s="21">
        <f t="shared" si="26"/>
        <v>73</v>
      </c>
      <c r="B90" s="22" t="s">
        <v>396</v>
      </c>
      <c r="C90" s="22" t="s">
        <v>20</v>
      </c>
      <c r="D90" s="22" t="s">
        <v>108</v>
      </c>
      <c r="E90" s="22" t="s">
        <v>25</v>
      </c>
      <c r="F90" s="22" t="s">
        <v>408</v>
      </c>
      <c r="G90" s="22" t="s">
        <v>25</v>
      </c>
      <c r="H90" s="22" t="s">
        <v>23</v>
      </c>
      <c r="I90" s="22" t="s">
        <v>110</v>
      </c>
      <c r="J90" s="43" t="s">
        <v>409</v>
      </c>
      <c r="K90" s="36">
        <v>100</v>
      </c>
      <c r="L90" s="36">
        <v>100</v>
      </c>
      <c r="M90" s="36">
        <v>100</v>
      </c>
      <c r="N90" s="36">
        <v>100</v>
      </c>
      <c r="O90" s="32" t="s">
        <v>397</v>
      </c>
      <c r="P90" s="33">
        <v>25.8</v>
      </c>
      <c r="Q90" s="33">
        <v>0</v>
      </c>
      <c r="R90" s="33">
        <v>0</v>
      </c>
      <c r="S90" s="33">
        <v>0</v>
      </c>
      <c r="T90" s="33">
        <v>0</v>
      </c>
      <c r="U90" s="34"/>
      <c r="V90" s="35"/>
      <c r="W90" s="35"/>
      <c r="X90" s="35"/>
    </row>
    <row r="91" spans="1:24" ht="120" outlineLevel="2">
      <c r="A91" s="21">
        <f t="shared" si="26"/>
        <v>74</v>
      </c>
      <c r="B91" s="22" t="s">
        <v>396</v>
      </c>
      <c r="C91" s="22" t="s">
        <v>20</v>
      </c>
      <c r="D91" s="22" t="s">
        <v>108</v>
      </c>
      <c r="E91" s="22" t="s">
        <v>25</v>
      </c>
      <c r="F91" s="22" t="s">
        <v>410</v>
      </c>
      <c r="G91" s="22" t="s">
        <v>25</v>
      </c>
      <c r="H91" s="22" t="s">
        <v>23</v>
      </c>
      <c r="I91" s="22" t="s">
        <v>110</v>
      </c>
      <c r="J91" s="43" t="s">
        <v>411</v>
      </c>
      <c r="K91" s="36">
        <v>100</v>
      </c>
      <c r="L91" s="36">
        <v>100</v>
      </c>
      <c r="M91" s="36">
        <v>100</v>
      </c>
      <c r="N91" s="36">
        <v>100</v>
      </c>
      <c r="O91" s="32" t="s">
        <v>397</v>
      </c>
      <c r="P91" s="33">
        <v>22.8</v>
      </c>
      <c r="Q91" s="33">
        <f t="shared" ref="Q91:T91" si="34">Q94+Q92</f>
        <v>0</v>
      </c>
      <c r="R91" s="33">
        <f t="shared" si="34"/>
        <v>0</v>
      </c>
      <c r="S91" s="33">
        <f t="shared" si="34"/>
        <v>0</v>
      </c>
      <c r="T91" s="33">
        <f t="shared" si="34"/>
        <v>0</v>
      </c>
      <c r="U91" s="34"/>
      <c r="V91" s="35"/>
      <c r="W91" s="35"/>
      <c r="X91" s="35"/>
    </row>
    <row r="92" spans="1:24" ht="120" outlineLevel="2">
      <c r="A92" s="21">
        <f t="shared" si="26"/>
        <v>75</v>
      </c>
      <c r="B92" s="22" t="s">
        <v>393</v>
      </c>
      <c r="C92" s="22" t="s">
        <v>20</v>
      </c>
      <c r="D92" s="22" t="s">
        <v>108</v>
      </c>
      <c r="E92" s="22" t="s">
        <v>25</v>
      </c>
      <c r="F92" s="22" t="s">
        <v>410</v>
      </c>
      <c r="G92" s="22" t="s">
        <v>25</v>
      </c>
      <c r="H92" s="22" t="s">
        <v>23</v>
      </c>
      <c r="I92" s="22" t="s">
        <v>110</v>
      </c>
      <c r="J92" s="43" t="s">
        <v>411</v>
      </c>
      <c r="K92" s="36">
        <v>100</v>
      </c>
      <c r="L92" s="36">
        <v>100</v>
      </c>
      <c r="M92" s="36">
        <v>100</v>
      </c>
      <c r="N92" s="36">
        <v>100</v>
      </c>
      <c r="O92" s="32" t="s">
        <v>412</v>
      </c>
      <c r="P92" s="33">
        <v>0.4</v>
      </c>
      <c r="Q92" s="33">
        <f t="shared" ref="Q92:T92" si="35">Q93</f>
        <v>0</v>
      </c>
      <c r="R92" s="33">
        <f t="shared" si="35"/>
        <v>0</v>
      </c>
      <c r="S92" s="33">
        <f t="shared" si="35"/>
        <v>0</v>
      </c>
      <c r="T92" s="33">
        <f t="shared" si="35"/>
        <v>0</v>
      </c>
      <c r="U92" s="34"/>
      <c r="V92" s="35"/>
      <c r="W92" s="35"/>
      <c r="X92" s="35"/>
    </row>
    <row r="93" spans="1:24" ht="81" outlineLevel="2">
      <c r="A93" s="21">
        <f t="shared" si="26"/>
        <v>76</v>
      </c>
      <c r="B93" s="22" t="s">
        <v>65</v>
      </c>
      <c r="C93" s="22" t="s">
        <v>20</v>
      </c>
      <c r="D93" s="22" t="s">
        <v>108</v>
      </c>
      <c r="E93" s="22" t="s">
        <v>164</v>
      </c>
      <c r="F93" s="22" t="s">
        <v>152</v>
      </c>
      <c r="G93" s="22" t="s">
        <v>49</v>
      </c>
      <c r="H93" s="22" t="s">
        <v>23</v>
      </c>
      <c r="I93" s="22" t="s">
        <v>110</v>
      </c>
      <c r="J93" s="63" t="s">
        <v>413</v>
      </c>
      <c r="K93" s="36">
        <v>100</v>
      </c>
      <c r="L93" s="36">
        <v>100</v>
      </c>
      <c r="M93" s="36">
        <v>100</v>
      </c>
      <c r="N93" s="36">
        <v>100</v>
      </c>
      <c r="O93" s="48" t="s">
        <v>131</v>
      </c>
      <c r="P93" s="33">
        <v>3.3</v>
      </c>
      <c r="Q93" s="33">
        <v>0</v>
      </c>
      <c r="R93" s="33">
        <v>0</v>
      </c>
      <c r="S93" s="33">
        <v>0</v>
      </c>
      <c r="T93" s="33">
        <v>0</v>
      </c>
      <c r="U93" s="34"/>
      <c r="V93" s="35"/>
      <c r="W93" s="35"/>
      <c r="X93" s="35"/>
    </row>
    <row r="94" spans="1:24" ht="81" outlineLevel="2">
      <c r="A94" s="21">
        <f t="shared" si="26"/>
        <v>77</v>
      </c>
      <c r="B94" s="22" t="s">
        <v>74</v>
      </c>
      <c r="C94" s="22" t="s">
        <v>20</v>
      </c>
      <c r="D94" s="22" t="s">
        <v>108</v>
      </c>
      <c r="E94" s="22" t="s">
        <v>164</v>
      </c>
      <c r="F94" s="22" t="s">
        <v>377</v>
      </c>
      <c r="G94" s="22" t="s">
        <v>25</v>
      </c>
      <c r="H94" s="22" t="s">
        <v>23</v>
      </c>
      <c r="I94" s="22" t="s">
        <v>110</v>
      </c>
      <c r="J94" s="30" t="s">
        <v>378</v>
      </c>
      <c r="K94" s="36">
        <v>100</v>
      </c>
      <c r="L94" s="36">
        <v>100</v>
      </c>
      <c r="M94" s="36">
        <v>100</v>
      </c>
      <c r="N94" s="36">
        <v>100</v>
      </c>
      <c r="O94" s="32" t="s">
        <v>127</v>
      </c>
      <c r="P94" s="33">
        <v>3</v>
      </c>
      <c r="Q94" s="33">
        <v>0</v>
      </c>
      <c r="R94" s="33">
        <v>0</v>
      </c>
      <c r="S94" s="33">
        <v>0</v>
      </c>
      <c r="T94" s="33">
        <v>0</v>
      </c>
      <c r="U94" s="34"/>
      <c r="V94" s="35"/>
      <c r="W94" s="35"/>
      <c r="X94" s="35"/>
    </row>
    <row r="95" spans="1:24" ht="81" outlineLevel="2">
      <c r="A95" s="21">
        <f t="shared" si="26"/>
        <v>78</v>
      </c>
      <c r="B95" s="22" t="s">
        <v>61</v>
      </c>
      <c r="C95" s="22" t="s">
        <v>20</v>
      </c>
      <c r="D95" s="22" t="s">
        <v>108</v>
      </c>
      <c r="E95" s="22" t="s">
        <v>164</v>
      </c>
      <c r="F95" s="22" t="s">
        <v>377</v>
      </c>
      <c r="G95" s="22" t="s">
        <v>25</v>
      </c>
      <c r="H95" s="22" t="s">
        <v>23</v>
      </c>
      <c r="I95" s="22" t="s">
        <v>110</v>
      </c>
      <c r="J95" s="30" t="s">
        <v>378</v>
      </c>
      <c r="K95" s="36">
        <v>100</v>
      </c>
      <c r="L95" s="36">
        <v>100</v>
      </c>
      <c r="M95" s="36">
        <v>100</v>
      </c>
      <c r="N95" s="36">
        <v>100</v>
      </c>
      <c r="O95" s="64" t="s">
        <v>414</v>
      </c>
      <c r="P95" s="33">
        <v>10.7</v>
      </c>
      <c r="Q95" s="33">
        <f>Q96</f>
        <v>0</v>
      </c>
      <c r="R95" s="33">
        <f>R96</f>
        <v>0</v>
      </c>
      <c r="S95" s="33">
        <f>S96</f>
        <v>0</v>
      </c>
      <c r="T95" s="33">
        <f>T96</f>
        <v>0</v>
      </c>
      <c r="U95" s="34"/>
      <c r="V95" s="35"/>
      <c r="W95" s="35"/>
      <c r="X95" s="35"/>
    </row>
    <row r="96" spans="1:24" ht="81" outlineLevel="2">
      <c r="A96" s="21">
        <f t="shared" si="26"/>
        <v>79</v>
      </c>
      <c r="B96" s="22" t="s">
        <v>114</v>
      </c>
      <c r="C96" s="22" t="s">
        <v>20</v>
      </c>
      <c r="D96" s="22" t="s">
        <v>108</v>
      </c>
      <c r="E96" s="22" t="s">
        <v>164</v>
      </c>
      <c r="F96" s="22" t="s">
        <v>377</v>
      </c>
      <c r="G96" s="22" t="s">
        <v>25</v>
      </c>
      <c r="H96" s="22" t="s">
        <v>23</v>
      </c>
      <c r="I96" s="22" t="s">
        <v>110</v>
      </c>
      <c r="J96" s="30" t="s">
        <v>378</v>
      </c>
      <c r="K96" s="36">
        <v>100</v>
      </c>
      <c r="L96" s="36">
        <v>100</v>
      </c>
      <c r="M96" s="36">
        <v>100</v>
      </c>
      <c r="N96" s="36">
        <v>100</v>
      </c>
      <c r="O96" s="64" t="s">
        <v>4</v>
      </c>
      <c r="P96" s="33">
        <v>23</v>
      </c>
      <c r="Q96" s="33">
        <v>0</v>
      </c>
      <c r="R96" s="33">
        <v>0</v>
      </c>
      <c r="S96" s="33">
        <v>0</v>
      </c>
      <c r="T96" s="33">
        <v>0</v>
      </c>
      <c r="U96" s="34"/>
      <c r="V96" s="35"/>
      <c r="W96" s="35"/>
      <c r="X96" s="35"/>
    </row>
    <row r="97" spans="1:32" ht="81" outlineLevel="2">
      <c r="A97" s="21">
        <f t="shared" si="26"/>
        <v>80</v>
      </c>
      <c r="B97" s="22" t="s">
        <v>111</v>
      </c>
      <c r="C97" s="22" t="s">
        <v>20</v>
      </c>
      <c r="D97" s="22" t="s">
        <v>108</v>
      </c>
      <c r="E97" s="22" t="s">
        <v>164</v>
      </c>
      <c r="F97" s="22" t="s">
        <v>377</v>
      </c>
      <c r="G97" s="22" t="s">
        <v>25</v>
      </c>
      <c r="H97" s="22" t="s">
        <v>23</v>
      </c>
      <c r="I97" s="22" t="s">
        <v>110</v>
      </c>
      <c r="J97" s="30" t="s">
        <v>378</v>
      </c>
      <c r="K97" s="36">
        <v>100</v>
      </c>
      <c r="L97" s="36">
        <v>100</v>
      </c>
      <c r="M97" s="36">
        <v>100</v>
      </c>
      <c r="N97" s="36">
        <v>100</v>
      </c>
      <c r="O97" s="32" t="s">
        <v>415</v>
      </c>
      <c r="P97" s="33">
        <v>60.9</v>
      </c>
      <c r="Q97" s="33">
        <f>Q98</f>
        <v>0</v>
      </c>
      <c r="R97" s="33">
        <f>R98</f>
        <v>0</v>
      </c>
      <c r="S97" s="33">
        <f>S98</f>
        <v>0</v>
      </c>
      <c r="T97" s="33">
        <f>T98</f>
        <v>0</v>
      </c>
      <c r="U97" s="34"/>
      <c r="V97" s="35"/>
      <c r="W97" s="35"/>
      <c r="X97" s="35"/>
    </row>
    <row r="98" spans="1:32" ht="81" outlineLevel="2">
      <c r="A98" s="21">
        <f t="shared" si="26"/>
        <v>81</v>
      </c>
      <c r="B98" s="22" t="s">
        <v>416</v>
      </c>
      <c r="C98" s="22" t="s">
        <v>20</v>
      </c>
      <c r="D98" s="22" t="s">
        <v>108</v>
      </c>
      <c r="E98" s="22" t="s">
        <v>164</v>
      </c>
      <c r="F98" s="22" t="s">
        <v>377</v>
      </c>
      <c r="G98" s="22" t="s">
        <v>25</v>
      </c>
      <c r="H98" s="22" t="s">
        <v>23</v>
      </c>
      <c r="I98" s="22" t="s">
        <v>110</v>
      </c>
      <c r="J98" s="30" t="s">
        <v>378</v>
      </c>
      <c r="K98" s="36">
        <v>100</v>
      </c>
      <c r="L98" s="36">
        <v>100</v>
      </c>
      <c r="M98" s="36">
        <v>100</v>
      </c>
      <c r="N98" s="36">
        <v>100</v>
      </c>
      <c r="O98" s="65" t="s">
        <v>417</v>
      </c>
      <c r="P98" s="33">
        <v>14.4</v>
      </c>
      <c r="Q98" s="33">
        <v>0</v>
      </c>
      <c r="R98" s="33">
        <v>0</v>
      </c>
      <c r="S98" s="33">
        <v>0</v>
      </c>
      <c r="T98" s="33">
        <v>0</v>
      </c>
      <c r="U98" s="34"/>
      <c r="V98" s="35"/>
      <c r="W98" s="35"/>
      <c r="X98" s="35"/>
    </row>
    <row r="99" spans="1:32" ht="81" outlineLevel="2">
      <c r="A99" s="21">
        <f t="shared" si="26"/>
        <v>82</v>
      </c>
      <c r="B99" s="22" t="s">
        <v>27</v>
      </c>
      <c r="C99" s="22" t="s">
        <v>20</v>
      </c>
      <c r="D99" s="22" t="s">
        <v>108</v>
      </c>
      <c r="E99" s="22" t="s">
        <v>164</v>
      </c>
      <c r="F99" s="22" t="s">
        <v>377</v>
      </c>
      <c r="G99" s="22" t="s">
        <v>25</v>
      </c>
      <c r="H99" s="22" t="s">
        <v>23</v>
      </c>
      <c r="I99" s="22" t="s">
        <v>110</v>
      </c>
      <c r="J99" s="30" t="s">
        <v>378</v>
      </c>
      <c r="K99" s="36">
        <v>100</v>
      </c>
      <c r="L99" s="36">
        <v>100</v>
      </c>
      <c r="M99" s="36">
        <v>100</v>
      </c>
      <c r="N99" s="36">
        <v>100</v>
      </c>
      <c r="O99" s="32" t="s">
        <v>125</v>
      </c>
      <c r="P99" s="33">
        <v>1.6</v>
      </c>
      <c r="Q99" s="33">
        <v>0</v>
      </c>
      <c r="R99" s="33">
        <v>0</v>
      </c>
      <c r="S99" s="33">
        <v>0</v>
      </c>
      <c r="T99" s="33">
        <v>0</v>
      </c>
      <c r="U99" s="11"/>
      <c r="V99" s="35"/>
      <c r="W99" s="35"/>
      <c r="X99" s="35"/>
    </row>
    <row r="100" spans="1:32" s="61" customFormat="1" ht="81" outlineLevel="2">
      <c r="A100" s="21" t="e">
        <f>#REF!+1</f>
        <v>#REF!</v>
      </c>
      <c r="B100" s="22" t="s">
        <v>65</v>
      </c>
      <c r="C100" s="22" t="s">
        <v>20</v>
      </c>
      <c r="D100" s="22" t="s">
        <v>108</v>
      </c>
      <c r="E100" s="22" t="s">
        <v>164</v>
      </c>
      <c r="F100" s="22" t="s">
        <v>377</v>
      </c>
      <c r="G100" s="22" t="s">
        <v>25</v>
      </c>
      <c r="H100" s="22" t="s">
        <v>23</v>
      </c>
      <c r="I100" s="22" t="s">
        <v>110</v>
      </c>
      <c r="J100" s="30" t="s">
        <v>378</v>
      </c>
      <c r="K100" s="36">
        <v>100</v>
      </c>
      <c r="L100" s="36">
        <v>100</v>
      </c>
      <c r="M100" s="36">
        <v>100</v>
      </c>
      <c r="N100" s="36">
        <v>100</v>
      </c>
      <c r="O100" s="48" t="s">
        <v>131</v>
      </c>
      <c r="P100" s="33">
        <v>91.1</v>
      </c>
      <c r="Q100" s="33">
        <v>300</v>
      </c>
      <c r="R100" s="33">
        <v>220</v>
      </c>
      <c r="S100" s="33">
        <v>210</v>
      </c>
      <c r="T100" s="33">
        <v>220</v>
      </c>
      <c r="U100" s="34"/>
      <c r="V100" s="35"/>
      <c r="W100" s="60"/>
      <c r="X100" s="60"/>
    </row>
    <row r="101" spans="1:32" ht="81" outlineLevel="3">
      <c r="A101" s="21" t="e">
        <f t="shared" si="26"/>
        <v>#REF!</v>
      </c>
      <c r="B101" s="22" t="s">
        <v>83</v>
      </c>
      <c r="C101" s="22" t="s">
        <v>20</v>
      </c>
      <c r="D101" s="22" t="s">
        <v>108</v>
      </c>
      <c r="E101" s="22" t="s">
        <v>164</v>
      </c>
      <c r="F101" s="22" t="s">
        <v>377</v>
      </c>
      <c r="G101" s="22" t="s">
        <v>25</v>
      </c>
      <c r="H101" s="22" t="s">
        <v>23</v>
      </c>
      <c r="I101" s="22" t="s">
        <v>110</v>
      </c>
      <c r="J101" s="30" t="s">
        <v>378</v>
      </c>
      <c r="K101" s="36">
        <v>100</v>
      </c>
      <c r="L101" s="36">
        <v>100</v>
      </c>
      <c r="M101" s="36">
        <v>100</v>
      </c>
      <c r="N101" s="36">
        <v>100</v>
      </c>
      <c r="O101" s="48" t="s">
        <v>2</v>
      </c>
      <c r="P101" s="33">
        <v>42.4</v>
      </c>
      <c r="Q101" s="33">
        <v>130</v>
      </c>
      <c r="R101" s="33">
        <v>130</v>
      </c>
      <c r="S101" s="33">
        <v>140</v>
      </c>
      <c r="T101" s="33">
        <v>150</v>
      </c>
      <c r="U101" s="34"/>
      <c r="V101" s="35"/>
      <c r="W101" s="35"/>
      <c r="X101" s="35"/>
    </row>
    <row r="102" spans="1:32" ht="81" outlineLevel="3">
      <c r="A102" s="21" t="e">
        <f t="shared" si="26"/>
        <v>#REF!</v>
      </c>
      <c r="B102" s="22" t="s">
        <v>244</v>
      </c>
      <c r="C102" s="22" t="s">
        <v>20</v>
      </c>
      <c r="D102" s="22" t="s">
        <v>108</v>
      </c>
      <c r="E102" s="22" t="s">
        <v>164</v>
      </c>
      <c r="F102" s="22" t="s">
        <v>377</v>
      </c>
      <c r="G102" s="22" t="s">
        <v>25</v>
      </c>
      <c r="H102" s="22" t="s">
        <v>23</v>
      </c>
      <c r="I102" s="22" t="s">
        <v>110</v>
      </c>
      <c r="J102" s="30" t="s">
        <v>378</v>
      </c>
      <c r="K102" s="36">
        <v>100</v>
      </c>
      <c r="L102" s="36">
        <v>100</v>
      </c>
      <c r="M102" s="36">
        <v>100</v>
      </c>
      <c r="N102" s="36">
        <v>100</v>
      </c>
      <c r="O102" s="48" t="s">
        <v>153</v>
      </c>
      <c r="P102" s="33">
        <v>0</v>
      </c>
      <c r="Q102" s="33">
        <v>50</v>
      </c>
      <c r="R102" s="33">
        <v>50</v>
      </c>
      <c r="S102" s="33">
        <v>55</v>
      </c>
      <c r="T102" s="33">
        <v>60</v>
      </c>
      <c r="U102" s="34"/>
      <c r="V102" s="35"/>
      <c r="W102" s="35"/>
      <c r="X102" s="35"/>
    </row>
    <row r="103" spans="1:32" outlineLevel="3">
      <c r="A103" s="21" t="e">
        <f>A101+1</f>
        <v>#REF!</v>
      </c>
      <c r="B103" s="22" t="s">
        <v>21</v>
      </c>
      <c r="C103" s="22" t="s">
        <v>20</v>
      </c>
      <c r="D103" s="22" t="s">
        <v>116</v>
      </c>
      <c r="E103" s="22" t="s">
        <v>22</v>
      </c>
      <c r="F103" s="22" t="s">
        <v>21</v>
      </c>
      <c r="G103" s="22" t="s">
        <v>22</v>
      </c>
      <c r="H103" s="22" t="s">
        <v>23</v>
      </c>
      <c r="I103" s="22" t="s">
        <v>21</v>
      </c>
      <c r="J103" s="30" t="s">
        <v>117</v>
      </c>
      <c r="K103" s="36"/>
      <c r="L103" s="36"/>
      <c r="M103" s="36"/>
      <c r="N103" s="36"/>
      <c r="O103" s="48"/>
      <c r="P103" s="33">
        <f>P106+P104</f>
        <v>529</v>
      </c>
      <c r="Q103" s="33">
        <f>Q106</f>
        <v>0</v>
      </c>
      <c r="R103" s="33">
        <f t="shared" ref="R103:T103" si="36">R106</f>
        <v>0</v>
      </c>
      <c r="S103" s="33">
        <f t="shared" si="36"/>
        <v>0</v>
      </c>
      <c r="T103" s="33">
        <f t="shared" si="36"/>
        <v>0</v>
      </c>
      <c r="U103" s="59"/>
      <c r="V103" s="35"/>
      <c r="W103" s="35"/>
      <c r="X103" s="35"/>
    </row>
    <row r="104" spans="1:32" ht="40.5" outlineLevel="3">
      <c r="A104" s="21" t="e">
        <f t="shared" si="26"/>
        <v>#REF!</v>
      </c>
      <c r="B104" s="22" t="s">
        <v>65</v>
      </c>
      <c r="C104" s="22" t="s">
        <v>20</v>
      </c>
      <c r="D104" s="22" t="s">
        <v>116</v>
      </c>
      <c r="E104" s="22" t="s">
        <v>25</v>
      </c>
      <c r="F104" s="22" t="s">
        <v>21</v>
      </c>
      <c r="G104" s="22" t="s">
        <v>22</v>
      </c>
      <c r="H104" s="22" t="s">
        <v>23</v>
      </c>
      <c r="I104" s="22" t="s">
        <v>118</v>
      </c>
      <c r="J104" s="66" t="s">
        <v>128</v>
      </c>
      <c r="K104" s="36">
        <v>100</v>
      </c>
      <c r="L104" s="36">
        <v>100</v>
      </c>
      <c r="M104" s="36">
        <v>100</v>
      </c>
      <c r="N104" s="36">
        <v>100</v>
      </c>
      <c r="O104" s="48" t="s">
        <v>131</v>
      </c>
      <c r="P104" s="33">
        <f>P105</f>
        <v>0</v>
      </c>
      <c r="Q104" s="33">
        <v>0</v>
      </c>
      <c r="R104" s="33">
        <v>0</v>
      </c>
      <c r="S104" s="33">
        <v>0</v>
      </c>
      <c r="T104" s="33">
        <v>0</v>
      </c>
      <c r="U104" s="59"/>
      <c r="V104" s="35"/>
      <c r="W104" s="35"/>
      <c r="X104" s="35"/>
    </row>
    <row r="105" spans="1:32" ht="40.5" outlineLevel="3">
      <c r="A105" s="21" t="e">
        <f t="shared" si="26"/>
        <v>#REF!</v>
      </c>
      <c r="B105" s="22" t="s">
        <v>65</v>
      </c>
      <c r="C105" s="22" t="s">
        <v>20</v>
      </c>
      <c r="D105" s="22" t="s">
        <v>116</v>
      </c>
      <c r="E105" s="22" t="s">
        <v>25</v>
      </c>
      <c r="F105" s="22" t="s">
        <v>96</v>
      </c>
      <c r="G105" s="22" t="s">
        <v>49</v>
      </c>
      <c r="H105" s="22" t="s">
        <v>23</v>
      </c>
      <c r="I105" s="22" t="s">
        <v>118</v>
      </c>
      <c r="J105" s="67" t="s">
        <v>129</v>
      </c>
      <c r="K105" s="36">
        <v>100</v>
      </c>
      <c r="L105" s="36">
        <v>100</v>
      </c>
      <c r="M105" s="36">
        <v>100</v>
      </c>
      <c r="N105" s="36">
        <v>100</v>
      </c>
      <c r="O105" s="48" t="s">
        <v>131</v>
      </c>
      <c r="P105" s="33">
        <v>0</v>
      </c>
      <c r="Q105" s="33">
        <v>0</v>
      </c>
      <c r="R105" s="33">
        <v>0</v>
      </c>
      <c r="S105" s="33">
        <v>0</v>
      </c>
      <c r="T105" s="33">
        <v>0</v>
      </c>
      <c r="U105" s="59"/>
      <c r="V105" s="35"/>
      <c r="W105" s="35"/>
      <c r="X105" s="35"/>
      <c r="AF105" s="11" t="s">
        <v>420</v>
      </c>
    </row>
    <row r="106" spans="1:32" ht="40.5" outlineLevel="3">
      <c r="A106" s="21" t="e">
        <f t="shared" si="26"/>
        <v>#REF!</v>
      </c>
      <c r="B106" s="22" t="s">
        <v>65</v>
      </c>
      <c r="C106" s="22" t="s">
        <v>20</v>
      </c>
      <c r="D106" s="22" t="s">
        <v>116</v>
      </c>
      <c r="E106" s="22" t="s">
        <v>49</v>
      </c>
      <c r="F106" s="22" t="s">
        <v>96</v>
      </c>
      <c r="G106" s="22" t="s">
        <v>49</v>
      </c>
      <c r="H106" s="22" t="s">
        <v>23</v>
      </c>
      <c r="I106" s="22" t="s">
        <v>118</v>
      </c>
      <c r="J106" s="30" t="s">
        <v>392</v>
      </c>
      <c r="K106" s="36">
        <v>100</v>
      </c>
      <c r="L106" s="36">
        <v>100</v>
      </c>
      <c r="M106" s="36">
        <v>100</v>
      </c>
      <c r="N106" s="36">
        <v>100</v>
      </c>
      <c r="O106" s="48" t="s">
        <v>131</v>
      </c>
      <c r="P106" s="33">
        <v>529</v>
      </c>
      <c r="Q106" s="33">
        <v>0</v>
      </c>
      <c r="R106" s="33">
        <v>0</v>
      </c>
      <c r="S106" s="33">
        <v>0</v>
      </c>
      <c r="T106" s="33">
        <v>0</v>
      </c>
      <c r="U106" s="34"/>
      <c r="V106" s="35"/>
      <c r="W106" s="35"/>
      <c r="X106" s="35"/>
    </row>
    <row r="107" spans="1:32" ht="15.75" outlineLevel="3">
      <c r="A107" s="21" t="e">
        <f t="shared" si="26"/>
        <v>#REF!</v>
      </c>
      <c r="B107" s="68" t="s">
        <v>21</v>
      </c>
      <c r="C107" s="68" t="s">
        <v>162</v>
      </c>
      <c r="D107" s="68" t="s">
        <v>22</v>
      </c>
      <c r="E107" s="68" t="s">
        <v>22</v>
      </c>
      <c r="F107" s="68" t="s">
        <v>21</v>
      </c>
      <c r="G107" s="68" t="s">
        <v>22</v>
      </c>
      <c r="H107" s="68" t="s">
        <v>23</v>
      </c>
      <c r="I107" s="68" t="s">
        <v>21</v>
      </c>
      <c r="J107" s="69" t="s">
        <v>245</v>
      </c>
      <c r="K107" s="36"/>
      <c r="L107" s="36"/>
      <c r="M107" s="36"/>
      <c r="N107" s="36"/>
      <c r="O107" s="70"/>
      <c r="P107" s="71">
        <f>P108+P216+P219+P226</f>
        <v>724662.9</v>
      </c>
      <c r="Q107" s="71">
        <f>Q108+Q216+Q219+Q226</f>
        <v>1034955.0999999999</v>
      </c>
      <c r="R107" s="71">
        <f t="shared" ref="R107:T107" si="37">R108+R216+R219+R226</f>
        <v>899156</v>
      </c>
      <c r="S107" s="71">
        <f t="shared" si="37"/>
        <v>812520.6</v>
      </c>
      <c r="T107" s="71">
        <f t="shared" si="37"/>
        <v>797101.3</v>
      </c>
      <c r="U107" s="34"/>
      <c r="V107" s="35"/>
      <c r="W107" s="35"/>
      <c r="X107" s="35"/>
    </row>
    <row r="108" spans="1:32" ht="63" outlineLevel="3">
      <c r="A108" s="21" t="e">
        <f t="shared" si="26"/>
        <v>#REF!</v>
      </c>
      <c r="B108" s="68" t="s">
        <v>21</v>
      </c>
      <c r="C108" s="68" t="s">
        <v>162</v>
      </c>
      <c r="D108" s="68" t="s">
        <v>33</v>
      </c>
      <c r="E108" s="68" t="s">
        <v>22</v>
      </c>
      <c r="F108" s="68" t="s">
        <v>21</v>
      </c>
      <c r="G108" s="68" t="s">
        <v>22</v>
      </c>
      <c r="H108" s="68" t="s">
        <v>23</v>
      </c>
      <c r="I108" s="68" t="s">
        <v>21</v>
      </c>
      <c r="J108" s="69" t="s">
        <v>119</v>
      </c>
      <c r="K108" s="36"/>
      <c r="L108" s="36"/>
      <c r="M108" s="36"/>
      <c r="N108" s="36"/>
      <c r="O108" s="70"/>
      <c r="P108" s="71">
        <f>P109+P117+P167+P198</f>
        <v>725789.9</v>
      </c>
      <c r="Q108" s="71">
        <f>Q109+Q117+Q167+Q198</f>
        <v>1036082.0999999999</v>
      </c>
      <c r="R108" s="71">
        <f>R109+R117+R167+R198</f>
        <v>899156</v>
      </c>
      <c r="S108" s="71">
        <f>S109+S117+S167+S198</f>
        <v>812520.6</v>
      </c>
      <c r="T108" s="71">
        <f>T109+T117+T167+T198</f>
        <v>797101.3</v>
      </c>
      <c r="U108" s="34"/>
      <c r="V108" s="35"/>
      <c r="W108" s="35"/>
      <c r="X108" s="35"/>
    </row>
    <row r="109" spans="1:32" ht="47.25" outlineLevel="3">
      <c r="A109" s="21" t="e">
        <f t="shared" si="26"/>
        <v>#REF!</v>
      </c>
      <c r="B109" s="68" t="s">
        <v>163</v>
      </c>
      <c r="C109" s="68" t="s">
        <v>162</v>
      </c>
      <c r="D109" s="68" t="s">
        <v>33</v>
      </c>
      <c r="E109" s="68" t="s">
        <v>164</v>
      </c>
      <c r="F109" s="68" t="s">
        <v>21</v>
      </c>
      <c r="G109" s="68" t="s">
        <v>22</v>
      </c>
      <c r="H109" s="68" t="s">
        <v>23</v>
      </c>
      <c r="I109" s="68" t="s">
        <v>165</v>
      </c>
      <c r="J109" s="69" t="s">
        <v>261</v>
      </c>
      <c r="K109" s="36">
        <v>100</v>
      </c>
      <c r="L109" s="36">
        <v>100</v>
      </c>
      <c r="M109" s="36">
        <v>100</v>
      </c>
      <c r="N109" s="36">
        <v>100</v>
      </c>
      <c r="O109" s="48" t="s">
        <v>388</v>
      </c>
      <c r="P109" s="71">
        <f>P110+P112</f>
        <v>309272.80000000005</v>
      </c>
      <c r="Q109" s="72">
        <f>Q110+Q114+Q112</f>
        <v>401690.4</v>
      </c>
      <c r="R109" s="72">
        <f t="shared" ref="R109:T109" si="38">R110+R114+R112</f>
        <v>412470.2</v>
      </c>
      <c r="S109" s="72">
        <f t="shared" si="38"/>
        <v>340321.8</v>
      </c>
      <c r="T109" s="72">
        <f t="shared" si="38"/>
        <v>340321.8</v>
      </c>
      <c r="U109" s="34"/>
      <c r="V109" s="35"/>
      <c r="W109" s="35"/>
      <c r="X109" s="35"/>
    </row>
    <row r="110" spans="1:32" ht="40.5" outlineLevel="3">
      <c r="A110" s="21" t="e">
        <f t="shared" si="26"/>
        <v>#REF!</v>
      </c>
      <c r="B110" s="68" t="s">
        <v>163</v>
      </c>
      <c r="C110" s="68" t="s">
        <v>162</v>
      </c>
      <c r="D110" s="68" t="s">
        <v>33</v>
      </c>
      <c r="E110" s="68" t="s">
        <v>166</v>
      </c>
      <c r="F110" s="68" t="s">
        <v>167</v>
      </c>
      <c r="G110" s="68" t="s">
        <v>22</v>
      </c>
      <c r="H110" s="68" t="s">
        <v>23</v>
      </c>
      <c r="I110" s="68" t="s">
        <v>165</v>
      </c>
      <c r="J110" s="69" t="s">
        <v>262</v>
      </c>
      <c r="K110" s="36">
        <v>100</v>
      </c>
      <c r="L110" s="36">
        <v>100</v>
      </c>
      <c r="M110" s="36">
        <v>100</v>
      </c>
      <c r="N110" s="36">
        <v>100</v>
      </c>
      <c r="O110" s="48" t="s">
        <v>388</v>
      </c>
      <c r="P110" s="71">
        <f>P111</f>
        <v>296976.40000000002</v>
      </c>
      <c r="Q110" s="72">
        <f>Q111</f>
        <v>315848.40000000002</v>
      </c>
      <c r="R110" s="72">
        <f t="shared" ref="R110:T110" si="39">R111</f>
        <v>360741.9</v>
      </c>
      <c r="S110" s="72">
        <f t="shared" si="39"/>
        <v>288593.5</v>
      </c>
      <c r="T110" s="72">
        <f t="shared" si="39"/>
        <v>288593.5</v>
      </c>
      <c r="U110" s="34"/>
      <c r="V110" s="35"/>
      <c r="W110" s="35"/>
      <c r="X110" s="35"/>
    </row>
    <row r="111" spans="1:32" ht="63" outlineLevel="3">
      <c r="A111" s="21" t="e">
        <f t="shared" si="26"/>
        <v>#REF!</v>
      </c>
      <c r="B111" s="68" t="s">
        <v>163</v>
      </c>
      <c r="C111" s="68" t="s">
        <v>162</v>
      </c>
      <c r="D111" s="68" t="s">
        <v>33</v>
      </c>
      <c r="E111" s="68" t="s">
        <v>166</v>
      </c>
      <c r="F111" s="68" t="s">
        <v>167</v>
      </c>
      <c r="G111" s="68" t="s">
        <v>49</v>
      </c>
      <c r="H111" s="68" t="s">
        <v>23</v>
      </c>
      <c r="I111" s="68" t="s">
        <v>165</v>
      </c>
      <c r="J111" s="69" t="s">
        <v>263</v>
      </c>
      <c r="K111" s="36">
        <v>100</v>
      </c>
      <c r="L111" s="36">
        <v>100</v>
      </c>
      <c r="M111" s="36">
        <v>100</v>
      </c>
      <c r="N111" s="36">
        <v>100</v>
      </c>
      <c r="O111" s="48" t="s">
        <v>388</v>
      </c>
      <c r="P111" s="71">
        <v>296976.40000000002</v>
      </c>
      <c r="Q111" s="72">
        <v>315848.40000000002</v>
      </c>
      <c r="R111" s="71">
        <v>360741.9</v>
      </c>
      <c r="S111" s="71">
        <v>288593.5</v>
      </c>
      <c r="T111" s="71">
        <v>288593.5</v>
      </c>
      <c r="U111" s="34"/>
      <c r="V111" s="35"/>
      <c r="W111" s="35"/>
      <c r="X111" s="35"/>
    </row>
    <row r="112" spans="1:32" ht="63" outlineLevel="3">
      <c r="A112" s="21" t="e">
        <f t="shared" si="26"/>
        <v>#REF!</v>
      </c>
      <c r="B112" s="68" t="s">
        <v>163</v>
      </c>
      <c r="C112" s="68" t="s">
        <v>162</v>
      </c>
      <c r="D112" s="68" t="s">
        <v>33</v>
      </c>
      <c r="E112" s="68" t="s">
        <v>166</v>
      </c>
      <c r="F112" s="68" t="s">
        <v>168</v>
      </c>
      <c r="G112" s="68" t="s">
        <v>22</v>
      </c>
      <c r="H112" s="68" t="s">
        <v>23</v>
      </c>
      <c r="I112" s="68" t="s">
        <v>165</v>
      </c>
      <c r="J112" s="69" t="s">
        <v>264</v>
      </c>
      <c r="K112" s="36">
        <v>100</v>
      </c>
      <c r="L112" s="36">
        <v>100</v>
      </c>
      <c r="M112" s="36">
        <v>100</v>
      </c>
      <c r="N112" s="36">
        <v>100</v>
      </c>
      <c r="O112" s="48" t="s">
        <v>388</v>
      </c>
      <c r="P112" s="71">
        <f>P113</f>
        <v>12296.4</v>
      </c>
      <c r="Q112" s="72">
        <f>Q113</f>
        <v>32161.599999999999</v>
      </c>
      <c r="R112" s="72">
        <f t="shared" ref="R112:T112" si="40">R113</f>
        <v>51728.3</v>
      </c>
      <c r="S112" s="72">
        <f t="shared" si="40"/>
        <v>51728.3</v>
      </c>
      <c r="T112" s="72">
        <f t="shared" si="40"/>
        <v>51728.3</v>
      </c>
      <c r="U112" s="34"/>
      <c r="V112" s="35"/>
      <c r="W112" s="35"/>
      <c r="X112" s="35"/>
    </row>
    <row r="113" spans="1:24" ht="78.75" outlineLevel="3">
      <c r="A113" s="21" t="e">
        <f t="shared" si="26"/>
        <v>#REF!</v>
      </c>
      <c r="B113" s="68" t="s">
        <v>163</v>
      </c>
      <c r="C113" s="68" t="s">
        <v>162</v>
      </c>
      <c r="D113" s="68" t="s">
        <v>33</v>
      </c>
      <c r="E113" s="68" t="s">
        <v>166</v>
      </c>
      <c r="F113" s="68" t="s">
        <v>168</v>
      </c>
      <c r="G113" s="68" t="s">
        <v>49</v>
      </c>
      <c r="H113" s="68" t="s">
        <v>23</v>
      </c>
      <c r="I113" s="68" t="s">
        <v>165</v>
      </c>
      <c r="J113" s="69" t="s">
        <v>265</v>
      </c>
      <c r="K113" s="36">
        <v>100</v>
      </c>
      <c r="L113" s="36">
        <v>100</v>
      </c>
      <c r="M113" s="36">
        <v>100</v>
      </c>
      <c r="N113" s="36">
        <v>100</v>
      </c>
      <c r="O113" s="48" t="s">
        <v>388</v>
      </c>
      <c r="P113" s="71">
        <v>12296.4</v>
      </c>
      <c r="Q113" s="72">
        <v>32161.599999999999</v>
      </c>
      <c r="R113" s="71">
        <v>51728.3</v>
      </c>
      <c r="S113" s="71">
        <v>51728.3</v>
      </c>
      <c r="T113" s="71">
        <v>51728.3</v>
      </c>
      <c r="U113" s="34"/>
      <c r="V113" s="35"/>
      <c r="W113" s="35"/>
      <c r="X113" s="35"/>
    </row>
    <row r="114" spans="1:24" ht="40.5" outlineLevel="3">
      <c r="A114" s="21" t="e">
        <f t="shared" si="26"/>
        <v>#REF!</v>
      </c>
      <c r="B114" s="68" t="s">
        <v>163</v>
      </c>
      <c r="C114" s="68" t="s">
        <v>162</v>
      </c>
      <c r="D114" s="68" t="s">
        <v>33</v>
      </c>
      <c r="E114" s="68" t="s">
        <v>169</v>
      </c>
      <c r="F114" s="68" t="s">
        <v>170</v>
      </c>
      <c r="G114" s="68" t="s">
        <v>22</v>
      </c>
      <c r="H114" s="68" t="s">
        <v>23</v>
      </c>
      <c r="I114" s="68" t="s">
        <v>165</v>
      </c>
      <c r="J114" s="69" t="s">
        <v>266</v>
      </c>
      <c r="K114" s="36">
        <v>100</v>
      </c>
      <c r="L114" s="36">
        <v>100</v>
      </c>
      <c r="M114" s="36">
        <v>100</v>
      </c>
      <c r="N114" s="36">
        <v>100</v>
      </c>
      <c r="O114" s="48" t="s">
        <v>388</v>
      </c>
      <c r="P114" s="71">
        <f>P115</f>
        <v>0</v>
      </c>
      <c r="Q114" s="72">
        <f>Q115</f>
        <v>53680.4</v>
      </c>
      <c r="R114" s="72">
        <f t="shared" ref="R114:T115" si="41">R115</f>
        <v>0</v>
      </c>
      <c r="S114" s="72">
        <f t="shared" si="41"/>
        <v>0</v>
      </c>
      <c r="T114" s="72">
        <f t="shared" si="41"/>
        <v>0</v>
      </c>
      <c r="U114" s="34"/>
      <c r="V114" s="35"/>
      <c r="W114" s="35"/>
      <c r="X114" s="35"/>
    </row>
    <row r="115" spans="1:24" ht="40.5" outlineLevel="3">
      <c r="A115" s="21" t="e">
        <f t="shared" si="26"/>
        <v>#REF!</v>
      </c>
      <c r="B115" s="68" t="s">
        <v>163</v>
      </c>
      <c r="C115" s="68" t="s">
        <v>162</v>
      </c>
      <c r="D115" s="68" t="s">
        <v>33</v>
      </c>
      <c r="E115" s="68" t="s">
        <v>169</v>
      </c>
      <c r="F115" s="68" t="s">
        <v>170</v>
      </c>
      <c r="G115" s="68" t="s">
        <v>49</v>
      </c>
      <c r="H115" s="68" t="s">
        <v>23</v>
      </c>
      <c r="I115" s="68" t="s">
        <v>165</v>
      </c>
      <c r="J115" s="69" t="s">
        <v>267</v>
      </c>
      <c r="K115" s="36">
        <v>100</v>
      </c>
      <c r="L115" s="36">
        <v>100</v>
      </c>
      <c r="M115" s="36">
        <v>100</v>
      </c>
      <c r="N115" s="36">
        <v>100</v>
      </c>
      <c r="O115" s="48" t="s">
        <v>388</v>
      </c>
      <c r="P115" s="71">
        <f>P116</f>
        <v>0</v>
      </c>
      <c r="Q115" s="72">
        <f>Q116</f>
        <v>53680.4</v>
      </c>
      <c r="R115" s="72">
        <f t="shared" si="41"/>
        <v>0</v>
      </c>
      <c r="S115" s="72">
        <f t="shared" si="41"/>
        <v>0</v>
      </c>
      <c r="T115" s="72">
        <f t="shared" si="41"/>
        <v>0</v>
      </c>
      <c r="U115" s="34"/>
      <c r="V115" s="35"/>
      <c r="W115" s="35"/>
      <c r="X115" s="35"/>
    </row>
    <row r="116" spans="1:24" ht="63" outlineLevel="3">
      <c r="A116" s="21" t="e">
        <f t="shared" si="26"/>
        <v>#REF!</v>
      </c>
      <c r="B116" s="68" t="s">
        <v>163</v>
      </c>
      <c r="C116" s="68" t="s">
        <v>162</v>
      </c>
      <c r="D116" s="68" t="s">
        <v>33</v>
      </c>
      <c r="E116" s="68" t="s">
        <v>169</v>
      </c>
      <c r="F116" s="68" t="s">
        <v>170</v>
      </c>
      <c r="G116" s="68" t="s">
        <v>49</v>
      </c>
      <c r="H116" s="68" t="s">
        <v>171</v>
      </c>
      <c r="I116" s="68" t="s">
        <v>165</v>
      </c>
      <c r="J116" s="69" t="s">
        <v>268</v>
      </c>
      <c r="K116" s="36">
        <v>100</v>
      </c>
      <c r="L116" s="36">
        <v>100</v>
      </c>
      <c r="M116" s="36">
        <v>100</v>
      </c>
      <c r="N116" s="36">
        <v>100</v>
      </c>
      <c r="O116" s="48" t="s">
        <v>388</v>
      </c>
      <c r="P116" s="71"/>
      <c r="Q116" s="72">
        <v>53680.4</v>
      </c>
      <c r="R116" s="71">
        <v>0</v>
      </c>
      <c r="S116" s="71">
        <v>0</v>
      </c>
      <c r="T116" s="71">
        <v>0</v>
      </c>
      <c r="U116" s="34"/>
      <c r="V116" s="35"/>
      <c r="W116" s="35"/>
      <c r="X116" s="35"/>
    </row>
    <row r="117" spans="1:24" ht="63" outlineLevel="3">
      <c r="A117" s="21" t="e">
        <f t="shared" si="26"/>
        <v>#REF!</v>
      </c>
      <c r="B117" s="68" t="s">
        <v>163</v>
      </c>
      <c r="C117" s="68" t="s">
        <v>162</v>
      </c>
      <c r="D117" s="68" t="s">
        <v>33</v>
      </c>
      <c r="E117" s="68" t="s">
        <v>172</v>
      </c>
      <c r="F117" s="68" t="s">
        <v>21</v>
      </c>
      <c r="G117" s="68" t="s">
        <v>22</v>
      </c>
      <c r="H117" s="68" t="s">
        <v>23</v>
      </c>
      <c r="I117" s="68" t="s">
        <v>165</v>
      </c>
      <c r="J117" s="69" t="s">
        <v>269</v>
      </c>
      <c r="K117" s="36">
        <v>100</v>
      </c>
      <c r="L117" s="36">
        <v>100</v>
      </c>
      <c r="M117" s="36">
        <v>100</v>
      </c>
      <c r="N117" s="36">
        <v>100</v>
      </c>
      <c r="O117" s="48" t="s">
        <v>388</v>
      </c>
      <c r="P117" s="71">
        <f>P118+P118+P120+P122+P124+P126+P128+P130+P134</f>
        <v>79141.3</v>
      </c>
      <c r="Q117" s="71">
        <f>Q118+Q120+Q122+Q124+Q126+Q128+Q130+Q134+Q132</f>
        <v>188045.69999999998</v>
      </c>
      <c r="R117" s="71">
        <f t="shared" ref="R117:T117" si="42">R118+R120+R122+R124+R126+R128+R130+R134+R132</f>
        <v>47691.6</v>
      </c>
      <c r="S117" s="71">
        <f t="shared" si="42"/>
        <v>49971.7</v>
      </c>
      <c r="T117" s="71">
        <f t="shared" si="42"/>
        <v>30884.200000000004</v>
      </c>
      <c r="U117" s="34"/>
      <c r="V117" s="35"/>
      <c r="W117" s="35"/>
      <c r="X117" s="35"/>
    </row>
    <row r="118" spans="1:24" ht="78.75" outlineLevel="3">
      <c r="A118" s="21" t="e">
        <f t="shared" si="26"/>
        <v>#REF!</v>
      </c>
      <c r="B118" s="68" t="s">
        <v>163</v>
      </c>
      <c r="C118" s="68" t="s">
        <v>162</v>
      </c>
      <c r="D118" s="68" t="s">
        <v>33</v>
      </c>
      <c r="E118" s="68" t="s">
        <v>112</v>
      </c>
      <c r="F118" s="68" t="s">
        <v>270</v>
      </c>
      <c r="G118" s="68" t="s">
        <v>22</v>
      </c>
      <c r="H118" s="68" t="s">
        <v>23</v>
      </c>
      <c r="I118" s="68" t="s">
        <v>165</v>
      </c>
      <c r="J118" s="69" t="s">
        <v>271</v>
      </c>
      <c r="K118" s="36">
        <v>100</v>
      </c>
      <c r="L118" s="36">
        <v>100</v>
      </c>
      <c r="M118" s="36">
        <v>100</v>
      </c>
      <c r="N118" s="36">
        <v>100</v>
      </c>
      <c r="O118" s="48" t="s">
        <v>388</v>
      </c>
      <c r="P118" s="71"/>
      <c r="Q118" s="72">
        <f>Q119</f>
        <v>0</v>
      </c>
      <c r="R118" s="71">
        <v>0</v>
      </c>
      <c r="S118" s="71">
        <v>3057.5</v>
      </c>
      <c r="T118" s="71">
        <v>0</v>
      </c>
      <c r="U118" s="34"/>
      <c r="V118" s="35"/>
      <c r="W118" s="35"/>
      <c r="X118" s="35"/>
    </row>
    <row r="119" spans="1:24" ht="94.5" outlineLevel="3">
      <c r="A119" s="21" t="e">
        <f t="shared" si="26"/>
        <v>#REF!</v>
      </c>
      <c r="B119" s="68" t="s">
        <v>163</v>
      </c>
      <c r="C119" s="68" t="s">
        <v>162</v>
      </c>
      <c r="D119" s="68" t="s">
        <v>33</v>
      </c>
      <c r="E119" s="68" t="s">
        <v>112</v>
      </c>
      <c r="F119" s="68" t="s">
        <v>270</v>
      </c>
      <c r="G119" s="68" t="s">
        <v>49</v>
      </c>
      <c r="H119" s="68" t="s">
        <v>23</v>
      </c>
      <c r="I119" s="68" t="s">
        <v>165</v>
      </c>
      <c r="J119" s="69" t="s">
        <v>272</v>
      </c>
      <c r="K119" s="36">
        <v>100</v>
      </c>
      <c r="L119" s="36">
        <v>100</v>
      </c>
      <c r="M119" s="36">
        <v>100</v>
      </c>
      <c r="N119" s="36">
        <v>100</v>
      </c>
      <c r="O119" s="48" t="s">
        <v>388</v>
      </c>
      <c r="P119" s="71"/>
      <c r="Q119" s="72">
        <v>0</v>
      </c>
      <c r="R119" s="71">
        <v>0</v>
      </c>
      <c r="S119" s="71">
        <v>3057.5</v>
      </c>
      <c r="T119" s="71">
        <v>0</v>
      </c>
      <c r="U119" s="34"/>
      <c r="V119" s="35"/>
      <c r="W119" s="35"/>
      <c r="X119" s="35"/>
    </row>
    <row r="120" spans="1:24" ht="78.75" outlineLevel="3">
      <c r="A120" s="21" t="e">
        <f t="shared" si="26"/>
        <v>#REF!</v>
      </c>
      <c r="B120" s="68" t="s">
        <v>163</v>
      </c>
      <c r="C120" s="68" t="s">
        <v>162</v>
      </c>
      <c r="D120" s="68" t="s">
        <v>33</v>
      </c>
      <c r="E120" s="68" t="s">
        <v>112</v>
      </c>
      <c r="F120" s="68" t="s">
        <v>273</v>
      </c>
      <c r="G120" s="68" t="s">
        <v>22</v>
      </c>
      <c r="H120" s="68" t="s">
        <v>23</v>
      </c>
      <c r="I120" s="68" t="s">
        <v>165</v>
      </c>
      <c r="J120" s="69" t="s">
        <v>274</v>
      </c>
      <c r="K120" s="36">
        <v>100</v>
      </c>
      <c r="L120" s="36">
        <v>100</v>
      </c>
      <c r="M120" s="36">
        <v>100</v>
      </c>
      <c r="N120" s="36">
        <v>100</v>
      </c>
      <c r="O120" s="48" t="s">
        <v>388</v>
      </c>
      <c r="P120" s="71">
        <f>P121</f>
        <v>408.8</v>
      </c>
      <c r="Q120" s="72">
        <f>Q121</f>
        <v>936.5</v>
      </c>
      <c r="R120" s="72">
        <f t="shared" ref="R120:T120" si="43">R121</f>
        <v>1954.3</v>
      </c>
      <c r="S120" s="72">
        <f t="shared" si="43"/>
        <v>6107.3</v>
      </c>
      <c r="T120" s="72">
        <f t="shared" si="43"/>
        <v>305.39999999999998</v>
      </c>
      <c r="U120" s="34"/>
      <c r="V120" s="35"/>
      <c r="W120" s="35"/>
      <c r="X120" s="35"/>
    </row>
    <row r="121" spans="1:24" ht="94.5" outlineLevel="3">
      <c r="A121" s="21" t="e">
        <f t="shared" si="26"/>
        <v>#REF!</v>
      </c>
      <c r="B121" s="68" t="s">
        <v>163</v>
      </c>
      <c r="C121" s="68" t="s">
        <v>162</v>
      </c>
      <c r="D121" s="68" t="s">
        <v>33</v>
      </c>
      <c r="E121" s="68" t="s">
        <v>112</v>
      </c>
      <c r="F121" s="68" t="s">
        <v>273</v>
      </c>
      <c r="G121" s="68" t="s">
        <v>49</v>
      </c>
      <c r="H121" s="68" t="s">
        <v>23</v>
      </c>
      <c r="I121" s="68" t="s">
        <v>165</v>
      </c>
      <c r="J121" s="69" t="s">
        <v>275</v>
      </c>
      <c r="K121" s="36">
        <v>100</v>
      </c>
      <c r="L121" s="36">
        <v>100</v>
      </c>
      <c r="M121" s="36">
        <v>100</v>
      </c>
      <c r="N121" s="36">
        <v>100</v>
      </c>
      <c r="O121" s="48" t="s">
        <v>388</v>
      </c>
      <c r="P121" s="71">
        <v>408.8</v>
      </c>
      <c r="Q121" s="72">
        <v>936.5</v>
      </c>
      <c r="R121" s="71">
        <v>1954.3</v>
      </c>
      <c r="S121" s="71">
        <v>6107.3</v>
      </c>
      <c r="T121" s="71">
        <v>305.39999999999998</v>
      </c>
      <c r="U121" s="34"/>
      <c r="V121" s="35"/>
      <c r="W121" s="35"/>
      <c r="X121" s="35"/>
    </row>
    <row r="122" spans="1:24" ht="94.5" outlineLevel="3">
      <c r="A122" s="21" t="e">
        <f t="shared" si="26"/>
        <v>#REF!</v>
      </c>
      <c r="B122" s="68" t="s">
        <v>163</v>
      </c>
      <c r="C122" s="68" t="s">
        <v>162</v>
      </c>
      <c r="D122" s="68" t="s">
        <v>33</v>
      </c>
      <c r="E122" s="68" t="s">
        <v>112</v>
      </c>
      <c r="F122" s="68" t="s">
        <v>276</v>
      </c>
      <c r="G122" s="68" t="s">
        <v>22</v>
      </c>
      <c r="H122" s="68" t="s">
        <v>23</v>
      </c>
      <c r="I122" s="68" t="s">
        <v>165</v>
      </c>
      <c r="J122" s="69" t="s">
        <v>277</v>
      </c>
      <c r="K122" s="36">
        <v>100</v>
      </c>
      <c r="L122" s="36">
        <v>100</v>
      </c>
      <c r="M122" s="36">
        <v>100</v>
      </c>
      <c r="N122" s="36">
        <v>100</v>
      </c>
      <c r="O122" s="48" t="s">
        <v>388</v>
      </c>
      <c r="P122" s="71">
        <f>P123</f>
        <v>11.2</v>
      </c>
      <c r="Q122" s="72">
        <f>Q123</f>
        <v>2099.1</v>
      </c>
      <c r="R122" s="72">
        <f t="shared" ref="R122:T122" si="44">R123</f>
        <v>1930.8</v>
      </c>
      <c r="S122" s="72">
        <f t="shared" si="44"/>
        <v>1896.5</v>
      </c>
      <c r="T122" s="72">
        <f t="shared" si="44"/>
        <v>94.8</v>
      </c>
      <c r="U122" s="34"/>
      <c r="V122" s="35"/>
      <c r="W122" s="35"/>
      <c r="X122" s="35"/>
    </row>
    <row r="123" spans="1:24" ht="94.5" outlineLevel="3">
      <c r="A123" s="21" t="e">
        <f t="shared" si="26"/>
        <v>#REF!</v>
      </c>
      <c r="B123" s="68" t="s">
        <v>163</v>
      </c>
      <c r="C123" s="68" t="s">
        <v>162</v>
      </c>
      <c r="D123" s="68" t="s">
        <v>33</v>
      </c>
      <c r="E123" s="68" t="s">
        <v>112</v>
      </c>
      <c r="F123" s="68" t="s">
        <v>276</v>
      </c>
      <c r="G123" s="68" t="s">
        <v>49</v>
      </c>
      <c r="H123" s="68" t="s">
        <v>23</v>
      </c>
      <c r="I123" s="68" t="s">
        <v>165</v>
      </c>
      <c r="J123" s="69" t="s">
        <v>278</v>
      </c>
      <c r="K123" s="36">
        <v>100</v>
      </c>
      <c r="L123" s="36">
        <v>100</v>
      </c>
      <c r="M123" s="36">
        <v>100</v>
      </c>
      <c r="N123" s="36">
        <v>100</v>
      </c>
      <c r="O123" s="48" t="s">
        <v>388</v>
      </c>
      <c r="P123" s="71">
        <v>11.2</v>
      </c>
      <c r="Q123" s="72">
        <v>2099.1</v>
      </c>
      <c r="R123" s="71">
        <v>1930.8</v>
      </c>
      <c r="S123" s="71">
        <v>1896.5</v>
      </c>
      <c r="T123" s="71">
        <v>94.8</v>
      </c>
      <c r="U123" s="34"/>
      <c r="V123" s="35"/>
      <c r="W123" s="35"/>
      <c r="X123" s="35"/>
    </row>
    <row r="124" spans="1:24" ht="126" outlineLevel="3">
      <c r="A124" s="21" t="e">
        <f t="shared" si="26"/>
        <v>#REF!</v>
      </c>
      <c r="B124" s="68" t="s">
        <v>163</v>
      </c>
      <c r="C124" s="68" t="s">
        <v>162</v>
      </c>
      <c r="D124" s="68" t="s">
        <v>33</v>
      </c>
      <c r="E124" s="68" t="s">
        <v>112</v>
      </c>
      <c r="F124" s="68" t="s">
        <v>279</v>
      </c>
      <c r="G124" s="68" t="s">
        <v>22</v>
      </c>
      <c r="H124" s="68" t="s">
        <v>23</v>
      </c>
      <c r="I124" s="68" t="s">
        <v>165</v>
      </c>
      <c r="J124" s="69" t="s">
        <v>280</v>
      </c>
      <c r="K124" s="36">
        <v>100</v>
      </c>
      <c r="L124" s="36">
        <v>100</v>
      </c>
      <c r="M124" s="36">
        <v>100</v>
      </c>
      <c r="N124" s="36">
        <v>100</v>
      </c>
      <c r="O124" s="48" t="s">
        <v>388</v>
      </c>
      <c r="P124" s="71">
        <f>P125</f>
        <v>95</v>
      </c>
      <c r="Q124" s="72">
        <f>Q125</f>
        <v>95</v>
      </c>
      <c r="R124" s="72">
        <f t="shared" ref="R124:T124" si="45">R125</f>
        <v>84</v>
      </c>
      <c r="S124" s="72">
        <f t="shared" si="45"/>
        <v>119.9</v>
      </c>
      <c r="T124" s="72">
        <f t="shared" si="45"/>
        <v>379.5</v>
      </c>
      <c r="U124" s="34"/>
      <c r="V124" s="35"/>
      <c r="W124" s="35"/>
      <c r="X124" s="35"/>
    </row>
    <row r="125" spans="1:24" ht="126" outlineLevel="3">
      <c r="A125" s="21" t="e">
        <f t="shared" si="26"/>
        <v>#REF!</v>
      </c>
      <c r="B125" s="68" t="s">
        <v>163</v>
      </c>
      <c r="C125" s="68" t="s">
        <v>162</v>
      </c>
      <c r="D125" s="68" t="s">
        <v>33</v>
      </c>
      <c r="E125" s="68" t="s">
        <v>112</v>
      </c>
      <c r="F125" s="68" t="s">
        <v>279</v>
      </c>
      <c r="G125" s="68" t="s">
        <v>49</v>
      </c>
      <c r="H125" s="68" t="s">
        <v>23</v>
      </c>
      <c r="I125" s="68" t="s">
        <v>165</v>
      </c>
      <c r="J125" s="69" t="s">
        <v>281</v>
      </c>
      <c r="K125" s="36">
        <v>100</v>
      </c>
      <c r="L125" s="36">
        <v>100</v>
      </c>
      <c r="M125" s="36">
        <v>100</v>
      </c>
      <c r="N125" s="36">
        <v>100</v>
      </c>
      <c r="O125" s="48" t="s">
        <v>388</v>
      </c>
      <c r="P125" s="71">
        <v>95</v>
      </c>
      <c r="Q125" s="72">
        <v>95</v>
      </c>
      <c r="R125" s="71">
        <v>84</v>
      </c>
      <c r="S125" s="71">
        <v>119.9</v>
      </c>
      <c r="T125" s="71">
        <v>379.5</v>
      </c>
      <c r="U125" s="34"/>
      <c r="V125" s="35"/>
      <c r="W125" s="35"/>
      <c r="X125" s="35"/>
    </row>
    <row r="126" spans="1:24" ht="110.25" outlineLevel="3">
      <c r="A126" s="21" t="e">
        <f t="shared" si="26"/>
        <v>#REF!</v>
      </c>
      <c r="B126" s="68" t="s">
        <v>163</v>
      </c>
      <c r="C126" s="68" t="s">
        <v>162</v>
      </c>
      <c r="D126" s="68" t="s">
        <v>33</v>
      </c>
      <c r="E126" s="68" t="s">
        <v>112</v>
      </c>
      <c r="F126" s="68" t="s">
        <v>282</v>
      </c>
      <c r="G126" s="68" t="s">
        <v>22</v>
      </c>
      <c r="H126" s="68" t="s">
        <v>23</v>
      </c>
      <c r="I126" s="68" t="s">
        <v>165</v>
      </c>
      <c r="J126" s="69" t="s">
        <v>283</v>
      </c>
      <c r="K126" s="36">
        <v>100</v>
      </c>
      <c r="L126" s="36">
        <v>100</v>
      </c>
      <c r="M126" s="36">
        <v>100</v>
      </c>
      <c r="N126" s="36">
        <v>100</v>
      </c>
      <c r="O126" s="48" t="s">
        <v>388</v>
      </c>
      <c r="P126" s="71">
        <f>P127</f>
        <v>986.6</v>
      </c>
      <c r="Q126" s="72">
        <f>Q127</f>
        <v>4943.3999999999996</v>
      </c>
      <c r="R126" s="72">
        <f t="shared" ref="R126:T126" si="46">R127</f>
        <v>10922</v>
      </c>
      <c r="S126" s="72">
        <f t="shared" si="46"/>
        <v>11807.6</v>
      </c>
      <c r="T126" s="72">
        <f t="shared" si="46"/>
        <v>2907.2</v>
      </c>
      <c r="U126" s="34"/>
      <c r="V126" s="35"/>
      <c r="W126" s="35"/>
      <c r="X126" s="35"/>
    </row>
    <row r="127" spans="1:24" ht="126" outlineLevel="3">
      <c r="A127" s="21" t="e">
        <f t="shared" si="26"/>
        <v>#REF!</v>
      </c>
      <c r="B127" s="68" t="s">
        <v>163</v>
      </c>
      <c r="C127" s="68" t="s">
        <v>162</v>
      </c>
      <c r="D127" s="68" t="s">
        <v>33</v>
      </c>
      <c r="E127" s="68" t="s">
        <v>112</v>
      </c>
      <c r="F127" s="68" t="s">
        <v>282</v>
      </c>
      <c r="G127" s="68" t="s">
        <v>49</v>
      </c>
      <c r="H127" s="68" t="s">
        <v>23</v>
      </c>
      <c r="I127" s="68" t="s">
        <v>165</v>
      </c>
      <c r="J127" s="69" t="s">
        <v>284</v>
      </c>
      <c r="K127" s="36">
        <v>100</v>
      </c>
      <c r="L127" s="36">
        <v>100</v>
      </c>
      <c r="M127" s="36">
        <v>100</v>
      </c>
      <c r="N127" s="36">
        <v>100</v>
      </c>
      <c r="O127" s="48" t="s">
        <v>388</v>
      </c>
      <c r="P127" s="71">
        <v>986.6</v>
      </c>
      <c r="Q127" s="72">
        <v>4943.3999999999996</v>
      </c>
      <c r="R127" s="71">
        <v>10922</v>
      </c>
      <c r="S127" s="71">
        <v>11807.6</v>
      </c>
      <c r="T127" s="71">
        <v>2907.2</v>
      </c>
      <c r="U127" s="34"/>
      <c r="V127" s="35"/>
      <c r="W127" s="35"/>
      <c r="X127" s="35"/>
    </row>
    <row r="128" spans="1:24" ht="78.75" outlineLevel="3">
      <c r="A128" s="21" t="e">
        <f t="shared" si="26"/>
        <v>#REF!</v>
      </c>
      <c r="B128" s="68" t="s">
        <v>163</v>
      </c>
      <c r="C128" s="68" t="s">
        <v>162</v>
      </c>
      <c r="D128" s="68" t="s">
        <v>33</v>
      </c>
      <c r="E128" s="68" t="s">
        <v>112</v>
      </c>
      <c r="F128" s="68" t="s">
        <v>173</v>
      </c>
      <c r="G128" s="68" t="s">
        <v>22</v>
      </c>
      <c r="H128" s="68" t="s">
        <v>23</v>
      </c>
      <c r="I128" s="68" t="s">
        <v>165</v>
      </c>
      <c r="J128" s="69" t="s">
        <v>155</v>
      </c>
      <c r="K128" s="36">
        <v>100</v>
      </c>
      <c r="L128" s="36">
        <v>100</v>
      </c>
      <c r="M128" s="36">
        <v>100</v>
      </c>
      <c r="N128" s="36">
        <v>100</v>
      </c>
      <c r="O128" s="48" t="s">
        <v>388</v>
      </c>
      <c r="P128" s="71">
        <f>P129</f>
        <v>46</v>
      </c>
      <c r="Q128" s="72">
        <f>Q129</f>
        <v>46</v>
      </c>
      <c r="R128" s="72">
        <f t="shared" ref="R128:T128" si="47">R129</f>
        <v>0</v>
      </c>
      <c r="S128" s="72">
        <f t="shared" si="47"/>
        <v>0</v>
      </c>
      <c r="T128" s="72">
        <f t="shared" si="47"/>
        <v>0</v>
      </c>
      <c r="U128" s="34"/>
      <c r="V128" s="35"/>
      <c r="W128" s="35"/>
      <c r="X128" s="35"/>
    </row>
    <row r="129" spans="1:30" ht="94.5" outlineLevel="3">
      <c r="A129" s="21" t="e">
        <f t="shared" si="26"/>
        <v>#REF!</v>
      </c>
      <c r="B129" s="68" t="s">
        <v>163</v>
      </c>
      <c r="C129" s="68" t="s">
        <v>162</v>
      </c>
      <c r="D129" s="68" t="s">
        <v>33</v>
      </c>
      <c r="E129" s="68" t="s">
        <v>112</v>
      </c>
      <c r="F129" s="68" t="s">
        <v>173</v>
      </c>
      <c r="G129" s="68" t="s">
        <v>49</v>
      </c>
      <c r="H129" s="68" t="s">
        <v>23</v>
      </c>
      <c r="I129" s="68" t="s">
        <v>165</v>
      </c>
      <c r="J129" s="69" t="s">
        <v>132</v>
      </c>
      <c r="K129" s="36">
        <v>100</v>
      </c>
      <c r="L129" s="36">
        <v>100</v>
      </c>
      <c r="M129" s="36">
        <v>100</v>
      </c>
      <c r="N129" s="36">
        <v>100</v>
      </c>
      <c r="O129" s="48" t="s">
        <v>388</v>
      </c>
      <c r="P129" s="71">
        <v>46</v>
      </c>
      <c r="Q129" s="72">
        <v>46</v>
      </c>
      <c r="R129" s="71">
        <v>0</v>
      </c>
      <c r="S129" s="71">
        <v>0</v>
      </c>
      <c r="T129" s="71">
        <v>0</v>
      </c>
      <c r="U129" s="34"/>
      <c r="V129" s="35"/>
      <c r="W129" s="35"/>
      <c r="X129" s="35"/>
    </row>
    <row r="130" spans="1:30" ht="47.25" outlineLevel="3">
      <c r="A130" s="21" t="e">
        <f t="shared" si="26"/>
        <v>#REF!</v>
      </c>
      <c r="B130" s="68" t="s">
        <v>163</v>
      </c>
      <c r="C130" s="68" t="s">
        <v>162</v>
      </c>
      <c r="D130" s="68" t="s">
        <v>33</v>
      </c>
      <c r="E130" s="68" t="s">
        <v>112</v>
      </c>
      <c r="F130" s="68" t="s">
        <v>174</v>
      </c>
      <c r="G130" s="68" t="s">
        <v>22</v>
      </c>
      <c r="H130" s="68" t="s">
        <v>23</v>
      </c>
      <c r="I130" s="68" t="s">
        <v>165</v>
      </c>
      <c r="J130" s="69" t="s">
        <v>156</v>
      </c>
      <c r="K130" s="36">
        <v>100</v>
      </c>
      <c r="L130" s="36">
        <v>100</v>
      </c>
      <c r="M130" s="36">
        <v>100</v>
      </c>
      <c r="N130" s="36">
        <v>100</v>
      </c>
      <c r="O130" s="48" t="s">
        <v>388</v>
      </c>
      <c r="P130" s="71">
        <f>P131</f>
        <v>475.2</v>
      </c>
      <c r="Q130" s="72">
        <f>Q131</f>
        <v>475.2</v>
      </c>
      <c r="R130" s="71">
        <v>0</v>
      </c>
      <c r="S130" s="71">
        <v>0</v>
      </c>
      <c r="T130" s="71">
        <v>0</v>
      </c>
      <c r="U130" s="34"/>
      <c r="V130" s="35"/>
      <c r="W130" s="35"/>
      <c r="X130" s="35"/>
    </row>
    <row r="131" spans="1:30" ht="47.25" outlineLevel="3">
      <c r="A131" s="21" t="e">
        <f t="shared" si="26"/>
        <v>#REF!</v>
      </c>
      <c r="B131" s="68" t="s">
        <v>163</v>
      </c>
      <c r="C131" s="68" t="s">
        <v>162</v>
      </c>
      <c r="D131" s="68" t="s">
        <v>33</v>
      </c>
      <c r="E131" s="68" t="s">
        <v>112</v>
      </c>
      <c r="F131" s="68" t="s">
        <v>174</v>
      </c>
      <c r="G131" s="68" t="s">
        <v>49</v>
      </c>
      <c r="H131" s="68" t="s">
        <v>23</v>
      </c>
      <c r="I131" s="68" t="s">
        <v>165</v>
      </c>
      <c r="J131" s="69" t="s">
        <v>133</v>
      </c>
      <c r="K131" s="36">
        <v>100</v>
      </c>
      <c r="L131" s="36">
        <v>100</v>
      </c>
      <c r="M131" s="36">
        <v>100</v>
      </c>
      <c r="N131" s="36">
        <v>100</v>
      </c>
      <c r="O131" s="48" t="s">
        <v>388</v>
      </c>
      <c r="P131" s="71">
        <v>475.2</v>
      </c>
      <c r="Q131" s="72">
        <v>475.2</v>
      </c>
      <c r="R131" s="71">
        <v>0</v>
      </c>
      <c r="S131" s="71">
        <v>0</v>
      </c>
      <c r="T131" s="71">
        <v>0</v>
      </c>
      <c r="U131" s="34"/>
      <c r="V131" s="35"/>
      <c r="W131" s="35"/>
      <c r="X131" s="35"/>
    </row>
    <row r="132" spans="1:30" ht="40.5" outlineLevel="3">
      <c r="A132" s="21" t="e">
        <f t="shared" si="26"/>
        <v>#REF!</v>
      </c>
      <c r="B132" s="68" t="s">
        <v>163</v>
      </c>
      <c r="C132" s="68" t="s">
        <v>162</v>
      </c>
      <c r="D132" s="68" t="s">
        <v>33</v>
      </c>
      <c r="E132" s="68" t="s">
        <v>112</v>
      </c>
      <c r="F132" s="68" t="s">
        <v>175</v>
      </c>
      <c r="G132" s="68" t="s">
        <v>22</v>
      </c>
      <c r="H132" s="68" t="s">
        <v>23</v>
      </c>
      <c r="I132" s="68" t="s">
        <v>165</v>
      </c>
      <c r="J132" s="69" t="s">
        <v>386</v>
      </c>
      <c r="K132" s="36">
        <v>100</v>
      </c>
      <c r="L132" s="36">
        <v>100</v>
      </c>
      <c r="M132" s="36">
        <v>100</v>
      </c>
      <c r="N132" s="36">
        <v>100</v>
      </c>
      <c r="O132" s="48" t="s">
        <v>388</v>
      </c>
      <c r="P132" s="71"/>
      <c r="Q132" s="72">
        <f>Q133</f>
        <v>0</v>
      </c>
      <c r="R132" s="72">
        <f t="shared" ref="R132:T132" si="48">R133</f>
        <v>5304.9</v>
      </c>
      <c r="S132" s="72">
        <f t="shared" si="48"/>
        <v>0</v>
      </c>
      <c r="T132" s="72">
        <f t="shared" si="48"/>
        <v>0</v>
      </c>
      <c r="U132" s="34"/>
      <c r="V132" s="35"/>
      <c r="W132" s="35"/>
      <c r="X132" s="35"/>
    </row>
    <row r="133" spans="1:30" ht="40.5" outlineLevel="3">
      <c r="A133" s="21" t="e">
        <f t="shared" si="26"/>
        <v>#REF!</v>
      </c>
      <c r="B133" s="68" t="s">
        <v>163</v>
      </c>
      <c r="C133" s="68" t="s">
        <v>162</v>
      </c>
      <c r="D133" s="68" t="s">
        <v>33</v>
      </c>
      <c r="E133" s="68" t="s">
        <v>112</v>
      </c>
      <c r="F133" s="68" t="s">
        <v>175</v>
      </c>
      <c r="G133" s="68" t="s">
        <v>49</v>
      </c>
      <c r="H133" s="68" t="s">
        <v>23</v>
      </c>
      <c r="I133" s="68" t="s">
        <v>165</v>
      </c>
      <c r="J133" s="69" t="s">
        <v>387</v>
      </c>
      <c r="K133" s="36">
        <v>100</v>
      </c>
      <c r="L133" s="36">
        <v>100</v>
      </c>
      <c r="M133" s="36">
        <v>100</v>
      </c>
      <c r="N133" s="36">
        <v>100</v>
      </c>
      <c r="O133" s="48" t="s">
        <v>388</v>
      </c>
      <c r="P133" s="71"/>
      <c r="Q133" s="72">
        <v>0</v>
      </c>
      <c r="R133" s="71">
        <v>5304.9</v>
      </c>
      <c r="S133" s="71">
        <v>0</v>
      </c>
      <c r="T133" s="71">
        <v>0</v>
      </c>
      <c r="U133" s="34"/>
      <c r="V133" s="35"/>
      <c r="W133" s="35"/>
      <c r="X133" s="35"/>
    </row>
    <row r="134" spans="1:30" ht="40.5">
      <c r="A134" s="21" t="e">
        <f t="shared" si="26"/>
        <v>#REF!</v>
      </c>
      <c r="B134" s="68" t="s">
        <v>163</v>
      </c>
      <c r="C134" s="68" t="s">
        <v>162</v>
      </c>
      <c r="D134" s="68" t="s">
        <v>33</v>
      </c>
      <c r="E134" s="68" t="s">
        <v>176</v>
      </c>
      <c r="F134" s="68" t="s">
        <v>170</v>
      </c>
      <c r="G134" s="68" t="s">
        <v>22</v>
      </c>
      <c r="H134" s="68" t="s">
        <v>23</v>
      </c>
      <c r="I134" s="68" t="s">
        <v>165</v>
      </c>
      <c r="J134" s="69" t="s">
        <v>285</v>
      </c>
      <c r="K134" s="36">
        <v>100</v>
      </c>
      <c r="L134" s="36">
        <v>100</v>
      </c>
      <c r="M134" s="36">
        <v>100</v>
      </c>
      <c r="N134" s="36">
        <v>100</v>
      </c>
      <c r="O134" s="48" t="s">
        <v>388</v>
      </c>
      <c r="P134" s="72">
        <f>P135</f>
        <v>77118.5</v>
      </c>
      <c r="Q134" s="72">
        <f>Q135</f>
        <v>179450.49999999997</v>
      </c>
      <c r="R134" s="72">
        <f t="shared" ref="R134:T134" si="49">R135</f>
        <v>27495.599999999999</v>
      </c>
      <c r="S134" s="72">
        <f t="shared" si="49"/>
        <v>26982.9</v>
      </c>
      <c r="T134" s="72">
        <f t="shared" si="49"/>
        <v>27197.300000000003</v>
      </c>
      <c r="U134" s="73"/>
      <c r="V134" s="73"/>
      <c r="W134" s="73"/>
      <c r="X134" s="74"/>
    </row>
    <row r="135" spans="1:30" ht="40.5">
      <c r="A135" s="21" t="e">
        <f t="shared" si="26"/>
        <v>#REF!</v>
      </c>
      <c r="B135" s="68" t="s">
        <v>163</v>
      </c>
      <c r="C135" s="68" t="s">
        <v>162</v>
      </c>
      <c r="D135" s="68" t="s">
        <v>33</v>
      </c>
      <c r="E135" s="68" t="s">
        <v>176</v>
      </c>
      <c r="F135" s="68" t="s">
        <v>170</v>
      </c>
      <c r="G135" s="68" t="s">
        <v>49</v>
      </c>
      <c r="H135" s="68" t="s">
        <v>23</v>
      </c>
      <c r="I135" s="68" t="s">
        <v>165</v>
      </c>
      <c r="J135" s="69" t="s">
        <v>286</v>
      </c>
      <c r="K135" s="36">
        <v>100</v>
      </c>
      <c r="L135" s="36">
        <v>100</v>
      </c>
      <c r="M135" s="36">
        <v>100</v>
      </c>
      <c r="N135" s="36">
        <v>100</v>
      </c>
      <c r="O135" s="48" t="s">
        <v>388</v>
      </c>
      <c r="P135" s="72">
        <f>P136+P137+P138+P139+P140+P141+P142+P143+P144+P145+P146+P147+P148+P149+P150+P151+P152+P153+P154+P155+P156+P157+P158+P159+P160+P161+P162+P163+P164+P165+P166</f>
        <v>77118.5</v>
      </c>
      <c r="Q135" s="72">
        <f t="shared" ref="Q135:T135" si="50">Q136+Q137+Q138+Q139+Q140+Q141+Q142+Q143+Q144+Q145+Q146+Q147+Q148+Q149+Q150+Q151+Q152+Q153+Q154+Q155+Q156+Q157+Q158+Q159+Q160+Q161+Q162+Q163+Q164+Q165+Q166</f>
        <v>179450.49999999997</v>
      </c>
      <c r="R135" s="72">
        <f t="shared" si="50"/>
        <v>27495.599999999999</v>
      </c>
      <c r="S135" s="72">
        <f t="shared" si="50"/>
        <v>26982.9</v>
      </c>
      <c r="T135" s="72">
        <f t="shared" si="50"/>
        <v>27197.300000000003</v>
      </c>
      <c r="U135" s="73"/>
      <c r="V135" s="73"/>
      <c r="W135" s="73"/>
      <c r="X135" s="74"/>
      <c r="AD135" s="75"/>
    </row>
    <row r="136" spans="1:30" ht="110.25">
      <c r="A136" s="21" t="e">
        <f t="shared" si="26"/>
        <v>#REF!</v>
      </c>
      <c r="B136" s="68" t="s">
        <v>163</v>
      </c>
      <c r="C136" s="68" t="s">
        <v>162</v>
      </c>
      <c r="D136" s="68" t="s">
        <v>33</v>
      </c>
      <c r="E136" s="68" t="s">
        <v>176</v>
      </c>
      <c r="F136" s="68" t="s">
        <v>170</v>
      </c>
      <c r="G136" s="68" t="s">
        <v>49</v>
      </c>
      <c r="H136" s="68" t="s">
        <v>287</v>
      </c>
      <c r="I136" s="68" t="s">
        <v>165</v>
      </c>
      <c r="J136" s="69" t="s">
        <v>288</v>
      </c>
      <c r="K136" s="36">
        <v>100</v>
      </c>
      <c r="L136" s="36">
        <v>100</v>
      </c>
      <c r="M136" s="36">
        <v>100</v>
      </c>
      <c r="N136" s="36">
        <v>100</v>
      </c>
      <c r="O136" s="48" t="s">
        <v>388</v>
      </c>
      <c r="P136" s="72"/>
      <c r="Q136" s="72">
        <v>651.5</v>
      </c>
      <c r="R136" s="76">
        <v>0</v>
      </c>
      <c r="S136" s="76">
        <v>0</v>
      </c>
      <c r="T136" s="76">
        <v>0</v>
      </c>
      <c r="U136" s="34"/>
      <c r="V136" s="35"/>
      <c r="W136" s="35"/>
      <c r="X136" s="35"/>
      <c r="AD136" s="75"/>
    </row>
    <row r="137" spans="1:30" ht="126">
      <c r="A137" s="21" t="e">
        <f t="shared" si="26"/>
        <v>#REF!</v>
      </c>
      <c r="B137" s="68" t="s">
        <v>163</v>
      </c>
      <c r="C137" s="68" t="s">
        <v>162</v>
      </c>
      <c r="D137" s="68" t="s">
        <v>33</v>
      </c>
      <c r="E137" s="68" t="s">
        <v>176</v>
      </c>
      <c r="F137" s="68" t="s">
        <v>170</v>
      </c>
      <c r="G137" s="68" t="s">
        <v>49</v>
      </c>
      <c r="H137" s="68" t="s">
        <v>289</v>
      </c>
      <c r="I137" s="68" t="s">
        <v>165</v>
      </c>
      <c r="J137" s="69" t="s">
        <v>290</v>
      </c>
      <c r="K137" s="36">
        <v>100</v>
      </c>
      <c r="L137" s="36">
        <v>100</v>
      </c>
      <c r="M137" s="36">
        <v>100</v>
      </c>
      <c r="N137" s="36">
        <v>100</v>
      </c>
      <c r="O137" s="48" t="s">
        <v>388</v>
      </c>
      <c r="P137" s="72">
        <v>6021.5</v>
      </c>
      <c r="Q137" s="72">
        <v>8430.2000000000007</v>
      </c>
      <c r="R137" s="76">
        <v>0</v>
      </c>
      <c r="S137" s="76">
        <v>0</v>
      </c>
      <c r="T137" s="76">
        <v>0</v>
      </c>
      <c r="U137" s="34"/>
      <c r="V137" s="35"/>
      <c r="W137" s="35"/>
      <c r="X137" s="35"/>
    </row>
    <row r="138" spans="1:30" ht="204.75">
      <c r="A138" s="21" t="e">
        <f t="shared" si="26"/>
        <v>#REF!</v>
      </c>
      <c r="B138" s="68" t="s">
        <v>163</v>
      </c>
      <c r="C138" s="68" t="s">
        <v>162</v>
      </c>
      <c r="D138" s="68" t="s">
        <v>33</v>
      </c>
      <c r="E138" s="68" t="s">
        <v>176</v>
      </c>
      <c r="F138" s="68" t="s">
        <v>170</v>
      </c>
      <c r="G138" s="68" t="s">
        <v>49</v>
      </c>
      <c r="H138" s="68" t="s">
        <v>177</v>
      </c>
      <c r="I138" s="68" t="s">
        <v>165</v>
      </c>
      <c r="J138" s="69" t="s">
        <v>291</v>
      </c>
      <c r="K138" s="36">
        <v>100</v>
      </c>
      <c r="L138" s="36">
        <v>100</v>
      </c>
      <c r="M138" s="36">
        <v>100</v>
      </c>
      <c r="N138" s="36">
        <v>100</v>
      </c>
      <c r="O138" s="48" t="s">
        <v>388</v>
      </c>
      <c r="P138" s="72">
        <v>5121.3999999999996</v>
      </c>
      <c r="Q138" s="72">
        <v>6910.4</v>
      </c>
      <c r="R138" s="77">
        <v>0</v>
      </c>
      <c r="S138" s="77">
        <v>0</v>
      </c>
      <c r="T138" s="77">
        <v>0</v>
      </c>
      <c r="U138" s="34"/>
      <c r="V138" s="35"/>
      <c r="W138" s="35"/>
      <c r="X138" s="35"/>
    </row>
    <row r="139" spans="1:30" s="80" customFormat="1" ht="141.75">
      <c r="A139" s="21" t="e">
        <f t="shared" si="26"/>
        <v>#REF!</v>
      </c>
      <c r="B139" s="68" t="s">
        <v>163</v>
      </c>
      <c r="C139" s="68" t="s">
        <v>162</v>
      </c>
      <c r="D139" s="68" t="s">
        <v>33</v>
      </c>
      <c r="E139" s="68" t="s">
        <v>176</v>
      </c>
      <c r="F139" s="68" t="s">
        <v>170</v>
      </c>
      <c r="G139" s="68" t="s">
        <v>49</v>
      </c>
      <c r="H139" s="68" t="s">
        <v>178</v>
      </c>
      <c r="I139" s="68" t="s">
        <v>165</v>
      </c>
      <c r="J139" s="69" t="s">
        <v>292</v>
      </c>
      <c r="K139" s="36">
        <v>100</v>
      </c>
      <c r="L139" s="36">
        <v>100</v>
      </c>
      <c r="M139" s="36">
        <v>100</v>
      </c>
      <c r="N139" s="36">
        <v>100</v>
      </c>
      <c r="O139" s="48" t="s">
        <v>388</v>
      </c>
      <c r="P139" s="72">
        <v>10789</v>
      </c>
      <c r="Q139" s="72">
        <v>10849</v>
      </c>
      <c r="R139" s="76">
        <v>0</v>
      </c>
      <c r="S139" s="76">
        <v>0</v>
      </c>
      <c r="T139" s="76">
        <v>0</v>
      </c>
      <c r="U139" s="78"/>
      <c r="V139" s="79"/>
      <c r="W139" s="79"/>
      <c r="X139" s="79"/>
    </row>
    <row r="140" spans="1:30" s="80" customFormat="1" ht="94.5">
      <c r="A140" s="21" t="e">
        <f t="shared" si="26"/>
        <v>#REF!</v>
      </c>
      <c r="B140" s="68" t="s">
        <v>163</v>
      </c>
      <c r="C140" s="68" t="s">
        <v>162</v>
      </c>
      <c r="D140" s="68" t="s">
        <v>33</v>
      </c>
      <c r="E140" s="68" t="s">
        <v>176</v>
      </c>
      <c r="F140" s="68" t="s">
        <v>170</v>
      </c>
      <c r="G140" s="68" t="s">
        <v>49</v>
      </c>
      <c r="H140" s="68" t="s">
        <v>293</v>
      </c>
      <c r="I140" s="68" t="s">
        <v>165</v>
      </c>
      <c r="J140" s="69" t="s">
        <v>294</v>
      </c>
      <c r="K140" s="36">
        <v>100</v>
      </c>
      <c r="L140" s="36">
        <v>100</v>
      </c>
      <c r="M140" s="36">
        <v>100</v>
      </c>
      <c r="N140" s="36">
        <v>100</v>
      </c>
      <c r="O140" s="48" t="s">
        <v>388</v>
      </c>
      <c r="P140" s="77"/>
      <c r="Q140" s="72">
        <v>1276</v>
      </c>
      <c r="R140" s="77">
        <v>297.5</v>
      </c>
      <c r="S140" s="77">
        <v>297.5</v>
      </c>
      <c r="T140" s="77">
        <v>297.5</v>
      </c>
      <c r="U140" s="78"/>
      <c r="V140" s="79"/>
      <c r="W140" s="79"/>
      <c r="X140" s="79"/>
    </row>
    <row r="141" spans="1:30" s="80" customFormat="1" ht="157.5">
      <c r="A141" s="21" t="e">
        <f t="shared" si="26"/>
        <v>#REF!</v>
      </c>
      <c r="B141" s="68" t="s">
        <v>163</v>
      </c>
      <c r="C141" s="68" t="s">
        <v>162</v>
      </c>
      <c r="D141" s="68" t="s">
        <v>33</v>
      </c>
      <c r="E141" s="68" t="s">
        <v>176</v>
      </c>
      <c r="F141" s="68" t="s">
        <v>170</v>
      </c>
      <c r="G141" s="68" t="s">
        <v>49</v>
      </c>
      <c r="H141" s="68" t="s">
        <v>179</v>
      </c>
      <c r="I141" s="68" t="s">
        <v>165</v>
      </c>
      <c r="J141" s="69" t="s">
        <v>295</v>
      </c>
      <c r="K141" s="36">
        <v>100</v>
      </c>
      <c r="L141" s="36">
        <v>100</v>
      </c>
      <c r="M141" s="36">
        <v>100</v>
      </c>
      <c r="N141" s="36">
        <v>100</v>
      </c>
      <c r="O141" s="48" t="s">
        <v>388</v>
      </c>
      <c r="P141" s="72">
        <v>600</v>
      </c>
      <c r="Q141" s="72">
        <v>600</v>
      </c>
      <c r="R141" s="77">
        <v>1200</v>
      </c>
      <c r="S141" s="77">
        <v>0</v>
      </c>
      <c r="T141" s="77">
        <v>0</v>
      </c>
      <c r="U141" s="78"/>
      <c r="V141" s="79"/>
      <c r="W141" s="79"/>
      <c r="X141" s="79"/>
    </row>
    <row r="142" spans="1:30" s="80" customFormat="1" ht="47.25">
      <c r="A142" s="21" t="e">
        <f t="shared" si="26"/>
        <v>#REF!</v>
      </c>
      <c r="B142" s="68" t="s">
        <v>163</v>
      </c>
      <c r="C142" s="68" t="s">
        <v>162</v>
      </c>
      <c r="D142" s="68" t="s">
        <v>33</v>
      </c>
      <c r="E142" s="68" t="s">
        <v>176</v>
      </c>
      <c r="F142" s="68" t="s">
        <v>170</v>
      </c>
      <c r="G142" s="68" t="s">
        <v>49</v>
      </c>
      <c r="H142" s="68" t="s">
        <v>180</v>
      </c>
      <c r="I142" s="68" t="s">
        <v>165</v>
      </c>
      <c r="J142" s="69" t="s">
        <v>296</v>
      </c>
      <c r="K142" s="36">
        <v>100</v>
      </c>
      <c r="L142" s="36">
        <v>100</v>
      </c>
      <c r="M142" s="36">
        <v>100</v>
      </c>
      <c r="N142" s="36">
        <v>100</v>
      </c>
      <c r="O142" s="48" t="s">
        <v>388</v>
      </c>
      <c r="P142" s="77">
        <v>1185.3</v>
      </c>
      <c r="Q142" s="72">
        <v>1185.3</v>
      </c>
      <c r="R142" s="77">
        <v>1657.4</v>
      </c>
      <c r="S142" s="77">
        <v>1657.4</v>
      </c>
      <c r="T142" s="77">
        <v>1657.4</v>
      </c>
      <c r="U142" s="78"/>
      <c r="V142" s="79"/>
      <c r="W142" s="79"/>
      <c r="X142" s="79"/>
    </row>
    <row r="143" spans="1:30" s="80" customFormat="1" ht="94.5">
      <c r="A143" s="21" t="e">
        <f t="shared" si="26"/>
        <v>#REF!</v>
      </c>
      <c r="B143" s="68" t="s">
        <v>163</v>
      </c>
      <c r="C143" s="68" t="s">
        <v>162</v>
      </c>
      <c r="D143" s="68" t="s">
        <v>33</v>
      </c>
      <c r="E143" s="68" t="s">
        <v>176</v>
      </c>
      <c r="F143" s="68" t="s">
        <v>170</v>
      </c>
      <c r="G143" s="68" t="s">
        <v>49</v>
      </c>
      <c r="H143" s="68" t="s">
        <v>181</v>
      </c>
      <c r="I143" s="68" t="s">
        <v>165</v>
      </c>
      <c r="J143" s="69" t="s">
        <v>297</v>
      </c>
      <c r="K143" s="36">
        <v>100</v>
      </c>
      <c r="L143" s="36">
        <v>100</v>
      </c>
      <c r="M143" s="36">
        <v>100</v>
      </c>
      <c r="N143" s="36">
        <v>100</v>
      </c>
      <c r="O143" s="48" t="s">
        <v>388</v>
      </c>
      <c r="P143" s="77">
        <v>9</v>
      </c>
      <c r="Q143" s="72">
        <v>9</v>
      </c>
      <c r="R143" s="77">
        <v>0</v>
      </c>
      <c r="S143" s="77">
        <v>0</v>
      </c>
      <c r="T143" s="77">
        <v>0</v>
      </c>
      <c r="U143" s="78"/>
      <c r="V143" s="79"/>
      <c r="W143" s="79"/>
      <c r="X143" s="79"/>
    </row>
    <row r="144" spans="1:30" ht="63">
      <c r="A144" s="21" t="e">
        <f t="shared" si="26"/>
        <v>#REF!</v>
      </c>
      <c r="B144" s="68" t="s">
        <v>163</v>
      </c>
      <c r="C144" s="68" t="s">
        <v>162</v>
      </c>
      <c r="D144" s="68" t="s">
        <v>33</v>
      </c>
      <c r="E144" s="68" t="s">
        <v>176</v>
      </c>
      <c r="F144" s="68" t="s">
        <v>170</v>
      </c>
      <c r="G144" s="68" t="s">
        <v>49</v>
      </c>
      <c r="H144" s="68" t="s">
        <v>182</v>
      </c>
      <c r="I144" s="68" t="s">
        <v>165</v>
      </c>
      <c r="J144" s="69" t="s">
        <v>298</v>
      </c>
      <c r="K144" s="36">
        <v>100</v>
      </c>
      <c r="L144" s="36">
        <v>100</v>
      </c>
      <c r="M144" s="36">
        <v>100</v>
      </c>
      <c r="N144" s="36">
        <v>100</v>
      </c>
      <c r="O144" s="48" t="s">
        <v>388</v>
      </c>
      <c r="P144" s="76">
        <v>1000</v>
      </c>
      <c r="Q144" s="72">
        <v>1000</v>
      </c>
      <c r="R144" s="76">
        <v>0</v>
      </c>
      <c r="S144" s="76">
        <v>0</v>
      </c>
      <c r="T144" s="76">
        <v>0</v>
      </c>
      <c r="U144" s="34"/>
      <c r="V144" s="35"/>
      <c r="W144" s="35"/>
      <c r="X144" s="35"/>
    </row>
    <row r="145" spans="1:29" ht="110.25">
      <c r="A145" s="21" t="e">
        <f t="shared" si="26"/>
        <v>#REF!</v>
      </c>
      <c r="B145" s="68" t="s">
        <v>163</v>
      </c>
      <c r="C145" s="68" t="s">
        <v>162</v>
      </c>
      <c r="D145" s="68" t="s">
        <v>33</v>
      </c>
      <c r="E145" s="68" t="s">
        <v>176</v>
      </c>
      <c r="F145" s="68" t="s">
        <v>170</v>
      </c>
      <c r="G145" s="68" t="s">
        <v>49</v>
      </c>
      <c r="H145" s="68" t="s">
        <v>299</v>
      </c>
      <c r="I145" s="68" t="s">
        <v>165</v>
      </c>
      <c r="J145" s="69" t="s">
        <v>300</v>
      </c>
      <c r="K145" s="36">
        <v>100</v>
      </c>
      <c r="L145" s="36">
        <v>100</v>
      </c>
      <c r="M145" s="36">
        <v>100</v>
      </c>
      <c r="N145" s="36">
        <v>100</v>
      </c>
      <c r="O145" s="48" t="s">
        <v>388</v>
      </c>
      <c r="P145" s="77"/>
      <c r="Q145" s="72">
        <v>724.8</v>
      </c>
      <c r="R145" s="77">
        <v>0</v>
      </c>
      <c r="S145" s="77">
        <v>0</v>
      </c>
      <c r="T145" s="77">
        <v>0</v>
      </c>
      <c r="U145" s="34"/>
      <c r="V145" s="35"/>
      <c r="W145" s="35"/>
      <c r="X145" s="35"/>
    </row>
    <row r="146" spans="1:29" ht="157.5">
      <c r="A146" s="21" t="e">
        <f t="shared" si="26"/>
        <v>#REF!</v>
      </c>
      <c r="B146" s="68" t="s">
        <v>163</v>
      </c>
      <c r="C146" s="68" t="s">
        <v>162</v>
      </c>
      <c r="D146" s="68" t="s">
        <v>33</v>
      </c>
      <c r="E146" s="68" t="s">
        <v>176</v>
      </c>
      <c r="F146" s="68" t="s">
        <v>170</v>
      </c>
      <c r="G146" s="68" t="s">
        <v>49</v>
      </c>
      <c r="H146" s="68" t="s">
        <v>301</v>
      </c>
      <c r="I146" s="68" t="s">
        <v>165</v>
      </c>
      <c r="J146" s="69" t="s">
        <v>302</v>
      </c>
      <c r="K146" s="36">
        <v>100</v>
      </c>
      <c r="L146" s="36">
        <v>100</v>
      </c>
      <c r="M146" s="36">
        <v>100</v>
      </c>
      <c r="N146" s="36">
        <v>100</v>
      </c>
      <c r="O146" s="48" t="s">
        <v>388</v>
      </c>
      <c r="P146" s="72">
        <v>69.5</v>
      </c>
      <c r="Q146" s="72">
        <v>69.5</v>
      </c>
      <c r="R146" s="77">
        <v>0</v>
      </c>
      <c r="S146" s="77">
        <v>0</v>
      </c>
      <c r="T146" s="77">
        <v>0</v>
      </c>
      <c r="U146" s="33" t="e">
        <f>#REF!+#REF!+#REF!+U153+#REF!+#REF!+#REF!+#REF!+#REF!+U156+U157+#REF!+#REF!+#REF!+#REF!+#REF!+#REF!</f>
        <v>#REF!</v>
      </c>
      <c r="V146" s="33" t="e">
        <f>#REF!+#REF!+#REF!+V153+#REF!+#REF!+#REF!+#REF!+#REF!+V156+V157+#REF!+#REF!+#REF!+#REF!+#REF!+#REF!</f>
        <v>#REF!</v>
      </c>
      <c r="W146" s="33" t="e">
        <f>#REF!+#REF!+#REF!+W153+#REF!+#REF!+#REF!+#REF!+#REF!+W156+W157+#REF!+#REF!+#REF!+#REF!+#REF!+#REF!</f>
        <v>#REF!</v>
      </c>
      <c r="X146" s="33" t="e">
        <f>#REF!+#REF!+#REF!+X153+#REF!+#REF!+#REF!+#REF!+#REF!+X156+X157+#REF!+#REF!+#REF!+#REF!+#REF!+#REF!</f>
        <v>#REF!</v>
      </c>
      <c r="Y146" s="33" t="e">
        <f>#REF!+#REF!+#REF!+Y153+#REF!+#REF!+#REF!+#REF!+#REF!+Y156+Y157+#REF!+#REF!+#REF!+#REF!+#REF!+#REF!</f>
        <v>#REF!</v>
      </c>
      <c r="Z146" s="33" t="e">
        <f>#REF!+#REF!+#REF!+Z153+#REF!+#REF!+#REF!+#REF!+#REF!+Z156+Z157+#REF!+#REF!+#REF!+#REF!+#REF!+#REF!</f>
        <v>#REF!</v>
      </c>
      <c r="AA146" s="33" t="e">
        <f>#REF!+#REF!+#REF!+AA153+#REF!+#REF!+#REF!+#REF!+#REF!+AA156+AA157+#REF!+#REF!+#REF!+#REF!+#REF!+#REF!</f>
        <v>#REF!</v>
      </c>
      <c r="AB146" s="33" t="e">
        <f>#REF!+#REF!+#REF!+AB153+#REF!+#REF!+#REF!+#REF!+#REF!+AB156+AB157+#REF!+#REF!+#REF!+#REF!+#REF!+#REF!</f>
        <v>#REF!</v>
      </c>
      <c r="AC146" s="33" t="e">
        <f>#REF!+#REF!+#REF!+AC153+#REF!+#REF!+#REF!+#REF!+#REF!+AC156+AC157+#REF!+#REF!+#REF!+#REF!+#REF!+#REF!</f>
        <v>#REF!</v>
      </c>
    </row>
    <row r="147" spans="1:29" ht="47.25">
      <c r="A147" s="21" t="e">
        <f t="shared" si="26"/>
        <v>#REF!</v>
      </c>
      <c r="B147" s="68" t="s">
        <v>163</v>
      </c>
      <c r="C147" s="68" t="s">
        <v>162</v>
      </c>
      <c r="D147" s="68" t="s">
        <v>33</v>
      </c>
      <c r="E147" s="68" t="s">
        <v>176</v>
      </c>
      <c r="F147" s="68" t="s">
        <v>170</v>
      </c>
      <c r="G147" s="68" t="s">
        <v>49</v>
      </c>
      <c r="H147" s="68" t="s">
        <v>183</v>
      </c>
      <c r="I147" s="68" t="s">
        <v>165</v>
      </c>
      <c r="J147" s="69" t="s">
        <v>303</v>
      </c>
      <c r="K147" s="36">
        <v>100</v>
      </c>
      <c r="L147" s="36">
        <v>100</v>
      </c>
      <c r="M147" s="36">
        <v>100</v>
      </c>
      <c r="N147" s="36">
        <v>100</v>
      </c>
      <c r="O147" s="48" t="s">
        <v>388</v>
      </c>
      <c r="P147" s="72">
        <v>200</v>
      </c>
      <c r="Q147" s="72">
        <v>200</v>
      </c>
      <c r="R147" s="77">
        <v>0</v>
      </c>
      <c r="S147" s="77">
        <v>0</v>
      </c>
      <c r="T147" s="77">
        <v>0</v>
      </c>
      <c r="U147" s="81"/>
      <c r="V147" s="81"/>
      <c r="W147" s="81"/>
      <c r="X147" s="81"/>
      <c r="Y147" s="81"/>
      <c r="Z147" s="81"/>
      <c r="AA147" s="81"/>
      <c r="AB147" s="81"/>
      <c r="AC147" s="81"/>
    </row>
    <row r="148" spans="1:29" ht="63">
      <c r="A148" s="21" t="e">
        <f t="shared" si="26"/>
        <v>#REF!</v>
      </c>
      <c r="B148" s="68" t="s">
        <v>163</v>
      </c>
      <c r="C148" s="68" t="s">
        <v>162</v>
      </c>
      <c r="D148" s="68" t="s">
        <v>33</v>
      </c>
      <c r="E148" s="68" t="s">
        <v>176</v>
      </c>
      <c r="F148" s="68" t="s">
        <v>170</v>
      </c>
      <c r="G148" s="68" t="s">
        <v>49</v>
      </c>
      <c r="H148" s="68" t="s">
        <v>184</v>
      </c>
      <c r="I148" s="68" t="s">
        <v>165</v>
      </c>
      <c r="J148" s="69" t="s">
        <v>304</v>
      </c>
      <c r="K148" s="36">
        <v>100</v>
      </c>
      <c r="L148" s="36">
        <v>100</v>
      </c>
      <c r="M148" s="36">
        <v>100</v>
      </c>
      <c r="N148" s="36">
        <v>100</v>
      </c>
      <c r="O148" s="48" t="s">
        <v>388</v>
      </c>
      <c r="P148" s="72">
        <v>427.6</v>
      </c>
      <c r="Q148" s="72">
        <v>427.6</v>
      </c>
      <c r="R148" s="77">
        <v>411.5</v>
      </c>
      <c r="S148" s="77">
        <v>427.6</v>
      </c>
      <c r="T148" s="77">
        <v>427.6</v>
      </c>
      <c r="U148" s="81"/>
      <c r="V148" s="81"/>
      <c r="W148" s="81"/>
      <c r="X148" s="81"/>
      <c r="Y148" s="81"/>
      <c r="Z148" s="81"/>
      <c r="AA148" s="81"/>
      <c r="AB148" s="81"/>
      <c r="AC148" s="81"/>
    </row>
    <row r="149" spans="1:29" ht="63">
      <c r="A149" s="21" t="e">
        <f t="shared" si="26"/>
        <v>#REF!</v>
      </c>
      <c r="B149" s="68" t="s">
        <v>163</v>
      </c>
      <c r="C149" s="68" t="s">
        <v>162</v>
      </c>
      <c r="D149" s="68" t="s">
        <v>33</v>
      </c>
      <c r="E149" s="68" t="s">
        <v>176</v>
      </c>
      <c r="F149" s="68" t="s">
        <v>170</v>
      </c>
      <c r="G149" s="68" t="s">
        <v>49</v>
      </c>
      <c r="H149" s="68" t="s">
        <v>185</v>
      </c>
      <c r="I149" s="68" t="s">
        <v>305</v>
      </c>
      <c r="J149" s="69" t="s">
        <v>306</v>
      </c>
      <c r="K149" s="36">
        <v>100</v>
      </c>
      <c r="L149" s="36">
        <v>100</v>
      </c>
      <c r="M149" s="36">
        <v>100</v>
      </c>
      <c r="N149" s="36">
        <v>100</v>
      </c>
      <c r="O149" s="48" t="s">
        <v>388</v>
      </c>
      <c r="P149" s="72">
        <v>300</v>
      </c>
      <c r="Q149" s="72">
        <v>300</v>
      </c>
      <c r="R149" s="76">
        <v>0</v>
      </c>
      <c r="S149" s="76">
        <v>0</v>
      </c>
      <c r="T149" s="76">
        <v>0</v>
      </c>
      <c r="U149" s="81"/>
      <c r="V149" s="81"/>
      <c r="W149" s="81"/>
      <c r="X149" s="81"/>
      <c r="Y149" s="81"/>
      <c r="Z149" s="81"/>
      <c r="AA149" s="81"/>
      <c r="AB149" s="81"/>
      <c r="AC149" s="81"/>
    </row>
    <row r="150" spans="1:29" ht="78.75">
      <c r="A150" s="21" t="e">
        <f t="shared" si="26"/>
        <v>#REF!</v>
      </c>
      <c r="B150" s="68" t="s">
        <v>163</v>
      </c>
      <c r="C150" s="68" t="s">
        <v>162</v>
      </c>
      <c r="D150" s="68" t="s">
        <v>33</v>
      </c>
      <c r="E150" s="68" t="s">
        <v>176</v>
      </c>
      <c r="F150" s="68" t="s">
        <v>170</v>
      </c>
      <c r="G150" s="68" t="s">
        <v>49</v>
      </c>
      <c r="H150" s="68" t="s">
        <v>307</v>
      </c>
      <c r="I150" s="68" t="s">
        <v>165</v>
      </c>
      <c r="J150" s="69" t="s">
        <v>308</v>
      </c>
      <c r="K150" s="36">
        <v>100</v>
      </c>
      <c r="L150" s="36">
        <v>100</v>
      </c>
      <c r="M150" s="36">
        <v>100</v>
      </c>
      <c r="N150" s="36">
        <v>100</v>
      </c>
      <c r="O150" s="48" t="s">
        <v>388</v>
      </c>
      <c r="P150" s="72">
        <v>1500</v>
      </c>
      <c r="Q150" s="72">
        <v>1500</v>
      </c>
      <c r="R150" s="77">
        <v>0</v>
      </c>
      <c r="S150" s="77">
        <v>0</v>
      </c>
      <c r="T150" s="77">
        <v>0</v>
      </c>
      <c r="U150" s="81"/>
      <c r="V150" s="81"/>
      <c r="W150" s="81"/>
      <c r="X150" s="81"/>
      <c r="Y150" s="81"/>
      <c r="Z150" s="81"/>
      <c r="AA150" s="81"/>
      <c r="AB150" s="81"/>
      <c r="AC150" s="81"/>
    </row>
    <row r="151" spans="1:29" ht="110.25">
      <c r="A151" s="21" t="e">
        <f t="shared" si="26"/>
        <v>#REF!</v>
      </c>
      <c r="B151" s="68" t="s">
        <v>163</v>
      </c>
      <c r="C151" s="68" t="s">
        <v>162</v>
      </c>
      <c r="D151" s="68" t="s">
        <v>33</v>
      </c>
      <c r="E151" s="68" t="s">
        <v>176</v>
      </c>
      <c r="F151" s="68" t="s">
        <v>170</v>
      </c>
      <c r="G151" s="68" t="s">
        <v>49</v>
      </c>
      <c r="H151" s="68" t="s">
        <v>186</v>
      </c>
      <c r="I151" s="68" t="s">
        <v>165</v>
      </c>
      <c r="J151" s="82" t="s">
        <v>309</v>
      </c>
      <c r="K151" s="36">
        <v>100</v>
      </c>
      <c r="L151" s="36">
        <v>100</v>
      </c>
      <c r="M151" s="36">
        <v>100</v>
      </c>
      <c r="N151" s="36">
        <v>100</v>
      </c>
      <c r="O151" s="48" t="s">
        <v>388</v>
      </c>
      <c r="P151" s="72"/>
      <c r="Q151" s="72">
        <v>2340</v>
      </c>
      <c r="R151" s="77">
        <v>0</v>
      </c>
      <c r="S151" s="77">
        <v>0</v>
      </c>
      <c r="T151" s="77">
        <v>0</v>
      </c>
      <c r="U151" s="81"/>
      <c r="V151" s="81"/>
      <c r="W151" s="81"/>
      <c r="X151" s="81"/>
      <c r="Y151" s="81"/>
      <c r="Z151" s="81"/>
      <c r="AA151" s="81"/>
      <c r="AB151" s="81"/>
      <c r="AC151" s="81"/>
    </row>
    <row r="152" spans="1:29" ht="78.75">
      <c r="A152" s="21" t="e">
        <f t="shared" si="26"/>
        <v>#REF!</v>
      </c>
      <c r="B152" s="68" t="s">
        <v>163</v>
      </c>
      <c r="C152" s="68" t="s">
        <v>162</v>
      </c>
      <c r="D152" s="68" t="s">
        <v>33</v>
      </c>
      <c r="E152" s="68" t="s">
        <v>176</v>
      </c>
      <c r="F152" s="68" t="s">
        <v>170</v>
      </c>
      <c r="G152" s="68" t="s">
        <v>49</v>
      </c>
      <c r="H152" s="68" t="s">
        <v>187</v>
      </c>
      <c r="I152" s="68" t="s">
        <v>165</v>
      </c>
      <c r="J152" s="82" t="s">
        <v>310</v>
      </c>
      <c r="K152" s="36">
        <v>100</v>
      </c>
      <c r="L152" s="36">
        <v>100</v>
      </c>
      <c r="M152" s="36">
        <v>100</v>
      </c>
      <c r="N152" s="36">
        <v>100</v>
      </c>
      <c r="O152" s="48" t="s">
        <v>388</v>
      </c>
      <c r="P152" s="72">
        <v>1183.0999999999999</v>
      </c>
      <c r="Q152" s="72">
        <v>15340.6</v>
      </c>
      <c r="R152" s="77">
        <v>0</v>
      </c>
      <c r="S152" s="77">
        <v>0</v>
      </c>
      <c r="T152" s="77">
        <v>0</v>
      </c>
      <c r="U152" s="81"/>
      <c r="V152" s="81"/>
      <c r="W152" s="81"/>
      <c r="X152" s="81"/>
      <c r="Y152" s="81"/>
      <c r="Z152" s="81"/>
      <c r="AA152" s="81"/>
      <c r="AB152" s="81"/>
      <c r="AC152" s="81"/>
    </row>
    <row r="153" spans="1:29" ht="78.75">
      <c r="A153" s="21" t="e">
        <f t="shared" ref="A153:A216" si="51">A152+1</f>
        <v>#REF!</v>
      </c>
      <c r="B153" s="68" t="s">
        <v>163</v>
      </c>
      <c r="C153" s="68" t="s">
        <v>162</v>
      </c>
      <c r="D153" s="68" t="s">
        <v>33</v>
      </c>
      <c r="E153" s="68" t="s">
        <v>176</v>
      </c>
      <c r="F153" s="68" t="s">
        <v>170</v>
      </c>
      <c r="G153" s="68" t="s">
        <v>49</v>
      </c>
      <c r="H153" s="68" t="s">
        <v>188</v>
      </c>
      <c r="I153" s="68" t="s">
        <v>165</v>
      </c>
      <c r="J153" s="69" t="s">
        <v>311</v>
      </c>
      <c r="K153" s="36">
        <v>100</v>
      </c>
      <c r="L153" s="36">
        <v>100</v>
      </c>
      <c r="M153" s="36">
        <v>100</v>
      </c>
      <c r="N153" s="36">
        <v>100</v>
      </c>
      <c r="O153" s="48" t="s">
        <v>388</v>
      </c>
      <c r="P153" s="76">
        <v>534.1</v>
      </c>
      <c r="Q153" s="72">
        <v>534.1</v>
      </c>
      <c r="R153" s="76">
        <v>534.1</v>
      </c>
      <c r="S153" s="76">
        <v>534.1</v>
      </c>
      <c r="T153" s="76">
        <v>534.1</v>
      </c>
      <c r="U153" s="34"/>
      <c r="V153" s="35"/>
      <c r="W153" s="35"/>
      <c r="X153" s="35"/>
    </row>
    <row r="154" spans="1:29" ht="94.5">
      <c r="A154" s="21" t="e">
        <f t="shared" si="51"/>
        <v>#REF!</v>
      </c>
      <c r="B154" s="68" t="s">
        <v>163</v>
      </c>
      <c r="C154" s="68" t="s">
        <v>162</v>
      </c>
      <c r="D154" s="68" t="s">
        <v>33</v>
      </c>
      <c r="E154" s="68" t="s">
        <v>176</v>
      </c>
      <c r="F154" s="68" t="s">
        <v>170</v>
      </c>
      <c r="G154" s="68" t="s">
        <v>49</v>
      </c>
      <c r="H154" s="68" t="s">
        <v>189</v>
      </c>
      <c r="I154" s="68" t="s">
        <v>165</v>
      </c>
      <c r="J154" s="69" t="s">
        <v>312</v>
      </c>
      <c r="K154" s="36">
        <v>100</v>
      </c>
      <c r="L154" s="36">
        <v>100</v>
      </c>
      <c r="M154" s="36">
        <v>100</v>
      </c>
      <c r="N154" s="36">
        <v>100</v>
      </c>
      <c r="O154" s="48" t="s">
        <v>388</v>
      </c>
      <c r="P154" s="76">
        <v>4956.1000000000004</v>
      </c>
      <c r="Q154" s="72">
        <v>4956.1000000000004</v>
      </c>
      <c r="R154" s="76">
        <v>5154.3</v>
      </c>
      <c r="S154" s="76">
        <v>5360.5</v>
      </c>
      <c r="T154" s="76">
        <v>5574.9</v>
      </c>
      <c r="U154" s="34"/>
      <c r="V154" s="35"/>
      <c r="W154" s="35"/>
      <c r="X154" s="35"/>
    </row>
    <row r="155" spans="1:29" ht="110.25">
      <c r="A155" s="21" t="e">
        <f t="shared" si="51"/>
        <v>#REF!</v>
      </c>
      <c r="B155" s="68" t="s">
        <v>163</v>
      </c>
      <c r="C155" s="68" t="s">
        <v>162</v>
      </c>
      <c r="D155" s="68" t="s">
        <v>33</v>
      </c>
      <c r="E155" s="68" t="s">
        <v>176</v>
      </c>
      <c r="F155" s="68" t="s">
        <v>170</v>
      </c>
      <c r="G155" s="68" t="s">
        <v>49</v>
      </c>
      <c r="H155" s="68" t="s">
        <v>190</v>
      </c>
      <c r="I155" s="68" t="s">
        <v>165</v>
      </c>
      <c r="J155" s="69" t="s">
        <v>313</v>
      </c>
      <c r="K155" s="36">
        <v>100</v>
      </c>
      <c r="L155" s="36">
        <v>100</v>
      </c>
      <c r="M155" s="36">
        <v>100</v>
      </c>
      <c r="N155" s="36">
        <v>100</v>
      </c>
      <c r="O155" s="48" t="s">
        <v>388</v>
      </c>
      <c r="P155" s="72"/>
      <c r="Q155" s="72">
        <v>13783.5</v>
      </c>
      <c r="R155" s="77">
        <v>14940.4</v>
      </c>
      <c r="S155" s="77">
        <v>14940.4</v>
      </c>
      <c r="T155" s="77">
        <v>14940.4</v>
      </c>
      <c r="U155" s="34"/>
      <c r="V155" s="35"/>
      <c r="W155" s="35"/>
      <c r="X155" s="35"/>
    </row>
    <row r="156" spans="1:29" ht="63">
      <c r="A156" s="21" t="e">
        <f t="shared" si="51"/>
        <v>#REF!</v>
      </c>
      <c r="B156" s="68" t="s">
        <v>163</v>
      </c>
      <c r="C156" s="68" t="s">
        <v>162</v>
      </c>
      <c r="D156" s="68" t="s">
        <v>33</v>
      </c>
      <c r="E156" s="68" t="s">
        <v>176</v>
      </c>
      <c r="F156" s="68" t="s">
        <v>170</v>
      </c>
      <c r="G156" s="68" t="s">
        <v>49</v>
      </c>
      <c r="H156" s="68" t="s">
        <v>314</v>
      </c>
      <c r="I156" s="68" t="s">
        <v>165</v>
      </c>
      <c r="J156" s="69" t="s">
        <v>315</v>
      </c>
      <c r="K156" s="36">
        <v>100</v>
      </c>
      <c r="L156" s="36">
        <v>100</v>
      </c>
      <c r="M156" s="36">
        <v>100</v>
      </c>
      <c r="N156" s="36">
        <v>100</v>
      </c>
      <c r="O156" s="48" t="s">
        <v>388</v>
      </c>
      <c r="P156" s="72">
        <v>900</v>
      </c>
      <c r="Q156" s="72">
        <v>900</v>
      </c>
      <c r="R156" s="77">
        <v>0</v>
      </c>
      <c r="S156" s="77">
        <v>0</v>
      </c>
      <c r="T156" s="77">
        <v>0</v>
      </c>
      <c r="U156" s="34"/>
      <c r="V156" s="35"/>
      <c r="W156" s="35"/>
      <c r="X156" s="35"/>
    </row>
    <row r="157" spans="1:29" ht="78.75">
      <c r="A157" s="21" t="e">
        <f t="shared" si="51"/>
        <v>#REF!</v>
      </c>
      <c r="B157" s="68" t="s">
        <v>163</v>
      </c>
      <c r="C157" s="68" t="s">
        <v>162</v>
      </c>
      <c r="D157" s="68" t="s">
        <v>33</v>
      </c>
      <c r="E157" s="68" t="s">
        <v>176</v>
      </c>
      <c r="F157" s="68" t="s">
        <v>170</v>
      </c>
      <c r="G157" s="68" t="s">
        <v>49</v>
      </c>
      <c r="H157" s="68" t="s">
        <v>191</v>
      </c>
      <c r="I157" s="68" t="s">
        <v>165</v>
      </c>
      <c r="J157" s="82" t="s">
        <v>248</v>
      </c>
      <c r="K157" s="36">
        <v>100</v>
      </c>
      <c r="L157" s="36">
        <v>100</v>
      </c>
      <c r="M157" s="36">
        <v>100</v>
      </c>
      <c r="N157" s="36">
        <v>100</v>
      </c>
      <c r="O157" s="48" t="s">
        <v>388</v>
      </c>
      <c r="P157" s="72">
        <v>43.4</v>
      </c>
      <c r="Q157" s="72">
        <v>43.5</v>
      </c>
      <c r="R157" s="77">
        <v>45.4</v>
      </c>
      <c r="S157" s="77">
        <v>45.4</v>
      </c>
      <c r="T157" s="77">
        <v>45.4</v>
      </c>
      <c r="U157" s="34"/>
      <c r="V157" s="35"/>
      <c r="W157" s="35"/>
      <c r="X157" s="35"/>
    </row>
    <row r="158" spans="1:29" ht="94.5">
      <c r="A158" s="21" t="e">
        <f t="shared" si="51"/>
        <v>#REF!</v>
      </c>
      <c r="B158" s="68" t="s">
        <v>163</v>
      </c>
      <c r="C158" s="68" t="s">
        <v>162</v>
      </c>
      <c r="D158" s="68" t="s">
        <v>33</v>
      </c>
      <c r="E158" s="68" t="s">
        <v>176</v>
      </c>
      <c r="F158" s="68" t="s">
        <v>170</v>
      </c>
      <c r="G158" s="68" t="s">
        <v>49</v>
      </c>
      <c r="H158" s="68" t="s">
        <v>192</v>
      </c>
      <c r="I158" s="68" t="s">
        <v>165</v>
      </c>
      <c r="J158" s="82" t="s">
        <v>316</v>
      </c>
      <c r="K158" s="36">
        <v>100</v>
      </c>
      <c r="L158" s="36">
        <v>100</v>
      </c>
      <c r="M158" s="36">
        <v>100</v>
      </c>
      <c r="N158" s="36">
        <v>100</v>
      </c>
      <c r="O158" s="48" t="s">
        <v>388</v>
      </c>
      <c r="P158" s="72">
        <v>2610</v>
      </c>
      <c r="Q158" s="72">
        <v>2610</v>
      </c>
      <c r="R158" s="77">
        <v>3255</v>
      </c>
      <c r="S158" s="77">
        <v>3720</v>
      </c>
      <c r="T158" s="77">
        <v>3720</v>
      </c>
      <c r="U158" s="34"/>
      <c r="V158" s="35"/>
      <c r="W158" s="35"/>
      <c r="X158" s="35"/>
    </row>
    <row r="159" spans="1:29" ht="63">
      <c r="A159" s="21" t="e">
        <f t="shared" si="51"/>
        <v>#REF!</v>
      </c>
      <c r="B159" s="68" t="s">
        <v>163</v>
      </c>
      <c r="C159" s="68" t="s">
        <v>162</v>
      </c>
      <c r="D159" s="68" t="s">
        <v>33</v>
      </c>
      <c r="E159" s="68" t="s">
        <v>176</v>
      </c>
      <c r="F159" s="68" t="s">
        <v>170</v>
      </c>
      <c r="G159" s="68" t="s">
        <v>49</v>
      </c>
      <c r="H159" s="68" t="s">
        <v>193</v>
      </c>
      <c r="I159" s="68" t="s">
        <v>165</v>
      </c>
      <c r="J159" s="82" t="s">
        <v>249</v>
      </c>
      <c r="K159" s="36">
        <v>100</v>
      </c>
      <c r="L159" s="36">
        <v>100</v>
      </c>
      <c r="M159" s="36">
        <v>100</v>
      </c>
      <c r="N159" s="36">
        <v>100</v>
      </c>
      <c r="O159" s="48" t="s">
        <v>388</v>
      </c>
      <c r="P159" s="72"/>
      <c r="Q159" s="72">
        <v>31560</v>
      </c>
      <c r="R159" s="77">
        <v>0</v>
      </c>
      <c r="S159" s="77">
        <v>0</v>
      </c>
      <c r="T159" s="77">
        <v>0</v>
      </c>
      <c r="U159" s="34"/>
      <c r="V159" s="35"/>
      <c r="W159" s="35"/>
      <c r="X159" s="35"/>
    </row>
    <row r="160" spans="1:29" s="80" customFormat="1" ht="252">
      <c r="A160" s="21" t="e">
        <f t="shared" si="51"/>
        <v>#REF!</v>
      </c>
      <c r="B160" s="68" t="s">
        <v>163</v>
      </c>
      <c r="C160" s="68" t="s">
        <v>162</v>
      </c>
      <c r="D160" s="68" t="s">
        <v>33</v>
      </c>
      <c r="E160" s="68" t="s">
        <v>176</v>
      </c>
      <c r="F160" s="68" t="s">
        <v>170</v>
      </c>
      <c r="G160" s="68" t="s">
        <v>49</v>
      </c>
      <c r="H160" s="68" t="s">
        <v>194</v>
      </c>
      <c r="I160" s="68" t="s">
        <v>165</v>
      </c>
      <c r="J160" s="82" t="s">
        <v>317</v>
      </c>
      <c r="K160" s="36">
        <v>100</v>
      </c>
      <c r="L160" s="36">
        <v>100</v>
      </c>
      <c r="M160" s="36">
        <v>100</v>
      </c>
      <c r="N160" s="36">
        <v>100</v>
      </c>
      <c r="O160" s="48" t="s">
        <v>388</v>
      </c>
      <c r="P160" s="72">
        <v>5493</v>
      </c>
      <c r="Q160" s="72">
        <v>7800</v>
      </c>
      <c r="R160" s="77">
        <v>0</v>
      </c>
      <c r="S160" s="77">
        <v>0</v>
      </c>
      <c r="T160" s="77">
        <v>0</v>
      </c>
      <c r="U160" s="78"/>
      <c r="V160" s="78"/>
      <c r="W160" s="78"/>
      <c r="X160" s="78"/>
      <c r="Y160" s="78"/>
      <c r="Z160" s="78"/>
    </row>
    <row r="161" spans="1:30" ht="126">
      <c r="A161" s="21" t="e">
        <f t="shared" si="51"/>
        <v>#REF!</v>
      </c>
      <c r="B161" s="68" t="s">
        <v>163</v>
      </c>
      <c r="C161" s="68" t="s">
        <v>162</v>
      </c>
      <c r="D161" s="68" t="s">
        <v>33</v>
      </c>
      <c r="E161" s="68" t="s">
        <v>176</v>
      </c>
      <c r="F161" s="68" t="s">
        <v>170</v>
      </c>
      <c r="G161" s="68" t="s">
        <v>49</v>
      </c>
      <c r="H161" s="68" t="s">
        <v>318</v>
      </c>
      <c r="I161" s="68" t="s">
        <v>165</v>
      </c>
      <c r="J161" s="82" t="s">
        <v>319</v>
      </c>
      <c r="K161" s="36">
        <v>100</v>
      </c>
      <c r="L161" s="36">
        <v>100</v>
      </c>
      <c r="M161" s="36">
        <v>100</v>
      </c>
      <c r="N161" s="36">
        <v>100</v>
      </c>
      <c r="O161" s="48" t="s">
        <v>388</v>
      </c>
      <c r="P161" s="72">
        <v>1313.7</v>
      </c>
      <c r="Q161" s="72">
        <v>1313.7</v>
      </c>
      <c r="R161" s="77">
        <v>0</v>
      </c>
      <c r="S161" s="77">
        <v>0</v>
      </c>
      <c r="T161" s="77">
        <v>0</v>
      </c>
      <c r="U161" s="34"/>
      <c r="V161" s="35"/>
      <c r="W161" s="35"/>
      <c r="X161" s="35"/>
    </row>
    <row r="162" spans="1:30" ht="78.75">
      <c r="A162" s="21" t="e">
        <f t="shared" si="51"/>
        <v>#REF!</v>
      </c>
      <c r="B162" s="68" t="s">
        <v>163</v>
      </c>
      <c r="C162" s="68" t="s">
        <v>162</v>
      </c>
      <c r="D162" s="68" t="s">
        <v>33</v>
      </c>
      <c r="E162" s="68" t="s">
        <v>176</v>
      </c>
      <c r="F162" s="68" t="s">
        <v>170</v>
      </c>
      <c r="G162" s="68" t="s">
        <v>49</v>
      </c>
      <c r="H162" s="68" t="s">
        <v>320</v>
      </c>
      <c r="I162" s="68" t="s">
        <v>165</v>
      </c>
      <c r="J162" s="82" t="s">
        <v>321</v>
      </c>
      <c r="K162" s="36">
        <v>100</v>
      </c>
      <c r="L162" s="36">
        <v>100</v>
      </c>
      <c r="M162" s="36">
        <v>100</v>
      </c>
      <c r="N162" s="36">
        <v>100</v>
      </c>
      <c r="O162" s="48" t="s">
        <v>388</v>
      </c>
      <c r="P162" s="72">
        <v>1344.6</v>
      </c>
      <c r="Q162" s="72">
        <v>6433.9</v>
      </c>
      <c r="R162" s="77">
        <v>0</v>
      </c>
      <c r="S162" s="77">
        <v>0</v>
      </c>
      <c r="T162" s="77">
        <v>0</v>
      </c>
      <c r="U162" s="34"/>
      <c r="V162" s="35"/>
      <c r="W162" s="35"/>
      <c r="X162" s="35"/>
    </row>
    <row r="163" spans="1:30" ht="78.75">
      <c r="A163" s="21" t="e">
        <f t="shared" si="51"/>
        <v>#REF!</v>
      </c>
      <c r="B163" s="68" t="s">
        <v>163</v>
      </c>
      <c r="C163" s="68" t="s">
        <v>162</v>
      </c>
      <c r="D163" s="68" t="s">
        <v>33</v>
      </c>
      <c r="E163" s="68" t="s">
        <v>176</v>
      </c>
      <c r="F163" s="68" t="s">
        <v>170</v>
      </c>
      <c r="G163" s="68" t="s">
        <v>49</v>
      </c>
      <c r="H163" s="68" t="s">
        <v>195</v>
      </c>
      <c r="I163" s="68" t="s">
        <v>165</v>
      </c>
      <c r="J163" s="82" t="s">
        <v>322</v>
      </c>
      <c r="K163" s="36">
        <v>100</v>
      </c>
      <c r="L163" s="36">
        <v>100</v>
      </c>
      <c r="M163" s="36">
        <v>100</v>
      </c>
      <c r="N163" s="36">
        <v>100</v>
      </c>
      <c r="O163" s="48" t="s">
        <v>388</v>
      </c>
      <c r="P163" s="72">
        <v>721.4</v>
      </c>
      <c r="Q163" s="72">
        <v>1530.8</v>
      </c>
      <c r="R163" s="77">
        <v>0</v>
      </c>
      <c r="S163" s="77">
        <v>0</v>
      </c>
      <c r="T163" s="77">
        <v>0</v>
      </c>
      <c r="U163" s="34"/>
      <c r="V163" s="35"/>
      <c r="W163" s="35"/>
      <c r="X163" s="35"/>
    </row>
    <row r="164" spans="1:30" s="83" customFormat="1" ht="126">
      <c r="A164" s="21" t="e">
        <f t="shared" si="51"/>
        <v>#REF!</v>
      </c>
      <c r="B164" s="68" t="s">
        <v>163</v>
      </c>
      <c r="C164" s="68" t="s">
        <v>162</v>
      </c>
      <c r="D164" s="68" t="s">
        <v>33</v>
      </c>
      <c r="E164" s="68" t="s">
        <v>176</v>
      </c>
      <c r="F164" s="68" t="s">
        <v>170</v>
      </c>
      <c r="G164" s="68" t="s">
        <v>49</v>
      </c>
      <c r="H164" s="68" t="s">
        <v>196</v>
      </c>
      <c r="I164" s="68" t="s">
        <v>165</v>
      </c>
      <c r="J164" s="82" t="s">
        <v>323</v>
      </c>
      <c r="K164" s="36">
        <v>100</v>
      </c>
      <c r="L164" s="36">
        <v>100</v>
      </c>
      <c r="M164" s="36">
        <v>100</v>
      </c>
      <c r="N164" s="36">
        <v>100</v>
      </c>
      <c r="O164" s="48" t="s">
        <v>388</v>
      </c>
      <c r="P164" s="72">
        <v>596.9</v>
      </c>
      <c r="Q164" s="72">
        <v>596.9</v>
      </c>
      <c r="R164" s="77">
        <v>0</v>
      </c>
      <c r="S164" s="77">
        <v>0</v>
      </c>
      <c r="T164" s="77">
        <v>0</v>
      </c>
      <c r="U164" s="73"/>
      <c r="V164" s="74"/>
      <c r="W164" s="74"/>
      <c r="X164" s="74"/>
    </row>
    <row r="165" spans="1:30" ht="63">
      <c r="A165" s="21" t="e">
        <f t="shared" si="51"/>
        <v>#REF!</v>
      </c>
      <c r="B165" s="68" t="s">
        <v>163</v>
      </c>
      <c r="C165" s="68" t="s">
        <v>162</v>
      </c>
      <c r="D165" s="68" t="s">
        <v>33</v>
      </c>
      <c r="E165" s="68" t="s">
        <v>176</v>
      </c>
      <c r="F165" s="68" t="s">
        <v>170</v>
      </c>
      <c r="G165" s="68" t="s">
        <v>49</v>
      </c>
      <c r="H165" s="68" t="s">
        <v>324</v>
      </c>
      <c r="I165" s="68" t="s">
        <v>165</v>
      </c>
      <c r="J165" s="82" t="s">
        <v>325</v>
      </c>
      <c r="K165" s="36">
        <v>100</v>
      </c>
      <c r="L165" s="36">
        <v>100</v>
      </c>
      <c r="M165" s="36">
        <v>100</v>
      </c>
      <c r="N165" s="36">
        <v>100</v>
      </c>
      <c r="O165" s="48" t="s">
        <v>388</v>
      </c>
      <c r="P165" s="72">
        <v>24624.9</v>
      </c>
      <c r="Q165" s="72">
        <v>50000</v>
      </c>
      <c r="R165" s="77">
        <v>0</v>
      </c>
      <c r="S165" s="77">
        <v>0</v>
      </c>
      <c r="T165" s="77">
        <v>0</v>
      </c>
      <c r="U165" s="34"/>
      <c r="V165" s="35"/>
      <c r="W165" s="35"/>
      <c r="X165" s="35"/>
    </row>
    <row r="166" spans="1:30" ht="126">
      <c r="A166" s="21" t="e">
        <f t="shared" si="51"/>
        <v>#REF!</v>
      </c>
      <c r="B166" s="68" t="s">
        <v>163</v>
      </c>
      <c r="C166" s="68" t="s">
        <v>162</v>
      </c>
      <c r="D166" s="68" t="s">
        <v>33</v>
      </c>
      <c r="E166" s="68" t="s">
        <v>176</v>
      </c>
      <c r="F166" s="68" t="s">
        <v>170</v>
      </c>
      <c r="G166" s="68" t="s">
        <v>49</v>
      </c>
      <c r="H166" s="68" t="s">
        <v>197</v>
      </c>
      <c r="I166" s="68" t="s">
        <v>165</v>
      </c>
      <c r="J166" s="84" t="s">
        <v>326</v>
      </c>
      <c r="K166" s="36">
        <v>100</v>
      </c>
      <c r="L166" s="36">
        <v>100</v>
      </c>
      <c r="M166" s="36">
        <v>100</v>
      </c>
      <c r="N166" s="36">
        <v>100</v>
      </c>
      <c r="O166" s="48" t="s">
        <v>388</v>
      </c>
      <c r="P166" s="72">
        <v>5574</v>
      </c>
      <c r="Q166" s="72">
        <v>5574.1</v>
      </c>
      <c r="R166" s="77">
        <v>0</v>
      </c>
      <c r="S166" s="77">
        <v>0</v>
      </c>
      <c r="T166" s="77">
        <v>0</v>
      </c>
      <c r="U166" s="34"/>
      <c r="V166" s="35"/>
      <c r="W166" s="35"/>
      <c r="X166" s="35"/>
    </row>
    <row r="167" spans="1:30" ht="47.25">
      <c r="A167" s="21" t="e">
        <f t="shared" si="51"/>
        <v>#REF!</v>
      </c>
      <c r="B167" s="68" t="s">
        <v>21</v>
      </c>
      <c r="C167" s="68" t="s">
        <v>162</v>
      </c>
      <c r="D167" s="68" t="s">
        <v>33</v>
      </c>
      <c r="E167" s="68" t="s">
        <v>113</v>
      </c>
      <c r="F167" s="68" t="s">
        <v>21</v>
      </c>
      <c r="G167" s="68" t="s">
        <v>22</v>
      </c>
      <c r="H167" s="68" t="s">
        <v>23</v>
      </c>
      <c r="I167" s="68" t="s">
        <v>165</v>
      </c>
      <c r="J167" s="69" t="s">
        <v>327</v>
      </c>
      <c r="K167" s="36"/>
      <c r="L167" s="36"/>
      <c r="M167" s="36"/>
      <c r="N167" s="36"/>
      <c r="O167" s="48"/>
      <c r="P167" s="72">
        <f>P168+P190+P192+P194+P196</f>
        <v>328798.8</v>
      </c>
      <c r="Q167" s="72">
        <f t="shared" ref="Q167:T167" si="52">Q168+Q190+Q192+Q194+Q196</f>
        <v>416868.29999999993</v>
      </c>
      <c r="R167" s="72">
        <f t="shared" si="52"/>
        <v>432298.8</v>
      </c>
      <c r="S167" s="72">
        <f t="shared" si="52"/>
        <v>421840.69999999995</v>
      </c>
      <c r="T167" s="72">
        <f t="shared" si="52"/>
        <v>425508.9</v>
      </c>
      <c r="U167" s="26" t="e">
        <f>U168+U170+U171+U172+U173+U174+U175+U176+U177+U178+U179+U180+#REF!+#REF!+U181+U182+U183+U188+U190+#REF!</f>
        <v>#REF!</v>
      </c>
      <c r="V167" s="26" t="e">
        <f>V168+V170+V171+V172+V173+V174+V175+V176+V177+V178+V179+V180+#REF!+#REF!+V181+V182+V183+V188+V190+#REF!</f>
        <v>#REF!</v>
      </c>
      <c r="W167" s="26" t="e">
        <f>W168+W170+W171+W172+W173+W174+W175+W176+W177+W178+W179+W180+#REF!+#REF!+W181+W182+W183+W188+W190+#REF!</f>
        <v>#REF!</v>
      </c>
      <c r="X167" s="26" t="e">
        <f>X168+X170+X171+X172+X173+X174+X175+X176+X177+X178+X179+X180+#REF!+#REF!+X181+X182+X183+X188+X190+#REF!</f>
        <v>#REF!</v>
      </c>
      <c r="Y167" s="26" t="e">
        <f>Y168+Y170+Y171+Y172+Y173+Y174+Y175+Y176+Y177+Y178+Y179+Y180+#REF!+#REF!+Y181+Y182+Y183+Y188+Y190+#REF!</f>
        <v>#REF!</v>
      </c>
      <c r="Z167" s="26" t="e">
        <f>Z168+Z170+Z171+Z172+Z173+Z174+Z175+Z176+Z177+Z178+Z179+Z180+#REF!+#REF!+Z181+Z182+Z183+Z188+Z190+#REF!</f>
        <v>#REF!</v>
      </c>
      <c r="AA167" s="26" t="e">
        <f>AA168+AA170+AA171+AA172+AA173+AA174+AA175+AA176+AA177+AA178+AA179+AA180+#REF!+#REF!+AA181+AA182+AA183+AA188+AA190+#REF!</f>
        <v>#REF!</v>
      </c>
      <c r="AB167" s="26" t="e">
        <f>AB168+AB170+AB171+AB172+AB173+AB174+AB175+AB176+AB177+AB178+AB179+AB180+#REF!+#REF!+AB181+AB182+AB183+AB188+AB190+#REF!</f>
        <v>#REF!</v>
      </c>
      <c r="AC167" s="26" t="e">
        <f>AC168+AC170+AC171+AC172+AC173+AC174+AC175+AC176+AC177+AC178+AC179+AC180+#REF!+#REF!+AC181+AC182+AC183+AC188+AC190+#REF!</f>
        <v>#REF!</v>
      </c>
    </row>
    <row r="168" spans="1:30" ht="63">
      <c r="A168" s="21" t="e">
        <f t="shared" si="51"/>
        <v>#REF!</v>
      </c>
      <c r="B168" s="68" t="s">
        <v>163</v>
      </c>
      <c r="C168" s="68" t="s">
        <v>162</v>
      </c>
      <c r="D168" s="68" t="s">
        <v>33</v>
      </c>
      <c r="E168" s="68" t="s">
        <v>113</v>
      </c>
      <c r="F168" s="68" t="s">
        <v>198</v>
      </c>
      <c r="G168" s="68" t="s">
        <v>22</v>
      </c>
      <c r="H168" s="68" t="s">
        <v>23</v>
      </c>
      <c r="I168" s="68" t="s">
        <v>165</v>
      </c>
      <c r="J168" s="69" t="s">
        <v>328</v>
      </c>
      <c r="K168" s="36">
        <v>100</v>
      </c>
      <c r="L168" s="36">
        <v>100</v>
      </c>
      <c r="M168" s="36">
        <v>100</v>
      </c>
      <c r="N168" s="36">
        <v>100</v>
      </c>
      <c r="O168" s="48" t="s">
        <v>388</v>
      </c>
      <c r="P168" s="72">
        <f>P169</f>
        <v>327018.2</v>
      </c>
      <c r="Q168" s="72">
        <f>Q169</f>
        <v>413654.5</v>
      </c>
      <c r="R168" s="72">
        <f t="shared" ref="R168:T168" si="53">R169</f>
        <v>428701.1</v>
      </c>
      <c r="S168" s="72">
        <f t="shared" si="53"/>
        <v>418109.8</v>
      </c>
      <c r="T168" s="72">
        <f t="shared" si="53"/>
        <v>423126.80000000005</v>
      </c>
      <c r="U168" s="34"/>
      <c r="V168" s="35"/>
      <c r="W168" s="35"/>
      <c r="X168" s="35"/>
    </row>
    <row r="169" spans="1:30" ht="78.75">
      <c r="A169" s="21" t="e">
        <f t="shared" si="51"/>
        <v>#REF!</v>
      </c>
      <c r="B169" s="68" t="s">
        <v>163</v>
      </c>
      <c r="C169" s="68" t="s">
        <v>162</v>
      </c>
      <c r="D169" s="68" t="s">
        <v>33</v>
      </c>
      <c r="E169" s="68" t="s">
        <v>113</v>
      </c>
      <c r="F169" s="68" t="s">
        <v>198</v>
      </c>
      <c r="G169" s="68" t="s">
        <v>49</v>
      </c>
      <c r="H169" s="68" t="s">
        <v>23</v>
      </c>
      <c r="I169" s="68" t="s">
        <v>165</v>
      </c>
      <c r="J169" s="69" t="s">
        <v>329</v>
      </c>
      <c r="K169" s="36">
        <v>100</v>
      </c>
      <c r="L169" s="36">
        <v>100</v>
      </c>
      <c r="M169" s="36">
        <v>100</v>
      </c>
      <c r="N169" s="36">
        <v>100</v>
      </c>
      <c r="O169" s="48" t="s">
        <v>388</v>
      </c>
      <c r="P169" s="72">
        <f>P170+P171+P172+P173+P174+P175+P176+P177+P178+P179+P180+P181+P182+P183+P184+P185+P186+P187+P188+P189</f>
        <v>327018.2</v>
      </c>
      <c r="Q169" s="72">
        <f t="shared" ref="Q169:T169" si="54">Q170+Q171+Q172+Q173+Q174+Q175+Q176+Q177+Q178+Q179+Q180+Q181+Q182+Q183+Q184+Q185+Q186+Q187+Q188+Q189</f>
        <v>413654.5</v>
      </c>
      <c r="R169" s="72">
        <f t="shared" si="54"/>
        <v>428701.1</v>
      </c>
      <c r="S169" s="72">
        <f t="shared" si="54"/>
        <v>418109.8</v>
      </c>
      <c r="T169" s="72">
        <f t="shared" si="54"/>
        <v>423126.80000000005</v>
      </c>
      <c r="U169" s="34"/>
      <c r="V169" s="35"/>
      <c r="W169" s="35"/>
      <c r="X169" s="35"/>
    </row>
    <row r="170" spans="1:30" ht="126">
      <c r="A170" s="21" t="e">
        <f t="shared" si="51"/>
        <v>#REF!</v>
      </c>
      <c r="B170" s="68" t="s">
        <v>163</v>
      </c>
      <c r="C170" s="68" t="s">
        <v>162</v>
      </c>
      <c r="D170" s="68" t="s">
        <v>33</v>
      </c>
      <c r="E170" s="68" t="s">
        <v>113</v>
      </c>
      <c r="F170" s="68" t="s">
        <v>198</v>
      </c>
      <c r="G170" s="68" t="s">
        <v>49</v>
      </c>
      <c r="H170" s="68" t="s">
        <v>199</v>
      </c>
      <c r="I170" s="68" t="s">
        <v>165</v>
      </c>
      <c r="J170" s="82" t="s">
        <v>330</v>
      </c>
      <c r="K170" s="36">
        <v>100</v>
      </c>
      <c r="L170" s="36">
        <v>100</v>
      </c>
      <c r="M170" s="36">
        <v>100</v>
      </c>
      <c r="N170" s="36">
        <v>100</v>
      </c>
      <c r="O170" s="48" t="s">
        <v>388</v>
      </c>
      <c r="P170" s="72">
        <v>467</v>
      </c>
      <c r="Q170" s="72">
        <v>734.7</v>
      </c>
      <c r="R170" s="77">
        <v>734.7</v>
      </c>
      <c r="S170" s="77">
        <v>734.7</v>
      </c>
      <c r="T170" s="77">
        <v>734.7</v>
      </c>
      <c r="U170" s="34"/>
      <c r="V170" s="35"/>
      <c r="W170" s="35"/>
      <c r="X170" s="35"/>
    </row>
    <row r="171" spans="1:30" ht="110.25">
      <c r="A171" s="21" t="e">
        <f t="shared" si="51"/>
        <v>#REF!</v>
      </c>
      <c r="B171" s="68" t="s">
        <v>163</v>
      </c>
      <c r="C171" s="68" t="s">
        <v>162</v>
      </c>
      <c r="D171" s="68" t="s">
        <v>33</v>
      </c>
      <c r="E171" s="68" t="s">
        <v>113</v>
      </c>
      <c r="F171" s="68" t="s">
        <v>198</v>
      </c>
      <c r="G171" s="68" t="s">
        <v>49</v>
      </c>
      <c r="H171" s="68" t="s">
        <v>200</v>
      </c>
      <c r="I171" s="68" t="s">
        <v>165</v>
      </c>
      <c r="J171" s="69" t="s">
        <v>331</v>
      </c>
      <c r="K171" s="36">
        <v>100</v>
      </c>
      <c r="L171" s="36">
        <v>100</v>
      </c>
      <c r="M171" s="36">
        <v>100</v>
      </c>
      <c r="N171" s="36">
        <v>100</v>
      </c>
      <c r="O171" s="48" t="s">
        <v>388</v>
      </c>
      <c r="P171" s="72">
        <v>215.9</v>
      </c>
      <c r="Q171" s="72">
        <v>347</v>
      </c>
      <c r="R171" s="77">
        <v>71.2</v>
      </c>
      <c r="S171" s="77">
        <v>78.099999999999994</v>
      </c>
      <c r="T171" s="77">
        <v>97.1</v>
      </c>
      <c r="U171" s="34"/>
      <c r="V171" s="35"/>
      <c r="W171" s="35"/>
      <c r="X171" s="35"/>
    </row>
    <row r="172" spans="1:30" ht="346.5">
      <c r="A172" s="21" t="e">
        <f t="shared" si="51"/>
        <v>#REF!</v>
      </c>
      <c r="B172" s="68" t="s">
        <v>163</v>
      </c>
      <c r="C172" s="68" t="s">
        <v>162</v>
      </c>
      <c r="D172" s="68" t="s">
        <v>33</v>
      </c>
      <c r="E172" s="68" t="s">
        <v>113</v>
      </c>
      <c r="F172" s="68" t="s">
        <v>198</v>
      </c>
      <c r="G172" s="68" t="s">
        <v>49</v>
      </c>
      <c r="H172" s="68" t="s">
        <v>201</v>
      </c>
      <c r="I172" s="68" t="s">
        <v>165</v>
      </c>
      <c r="J172" s="82" t="s">
        <v>250</v>
      </c>
      <c r="K172" s="36">
        <v>100</v>
      </c>
      <c r="L172" s="36">
        <v>100</v>
      </c>
      <c r="M172" s="36">
        <v>100</v>
      </c>
      <c r="N172" s="36">
        <v>100</v>
      </c>
      <c r="O172" s="48" t="s">
        <v>388</v>
      </c>
      <c r="P172" s="72">
        <v>25250</v>
      </c>
      <c r="Q172" s="72">
        <v>33410.699999999997</v>
      </c>
      <c r="R172" s="77">
        <v>34697.599999999999</v>
      </c>
      <c r="S172" s="77">
        <v>34697.599999999999</v>
      </c>
      <c r="T172" s="77">
        <v>34697.599999999999</v>
      </c>
      <c r="U172" s="34"/>
      <c r="V172" s="35"/>
      <c r="W172" s="35"/>
      <c r="X172" s="35"/>
    </row>
    <row r="173" spans="1:30" ht="252">
      <c r="A173" s="21" t="e">
        <f t="shared" si="51"/>
        <v>#REF!</v>
      </c>
      <c r="B173" s="68" t="s">
        <v>163</v>
      </c>
      <c r="C173" s="68" t="s">
        <v>162</v>
      </c>
      <c r="D173" s="68" t="s">
        <v>33</v>
      </c>
      <c r="E173" s="68" t="s">
        <v>113</v>
      </c>
      <c r="F173" s="68" t="s">
        <v>198</v>
      </c>
      <c r="G173" s="68" t="s">
        <v>49</v>
      </c>
      <c r="H173" s="68" t="s">
        <v>202</v>
      </c>
      <c r="I173" s="68" t="s">
        <v>165</v>
      </c>
      <c r="J173" s="84" t="s">
        <v>332</v>
      </c>
      <c r="K173" s="36">
        <v>100</v>
      </c>
      <c r="L173" s="36">
        <v>100</v>
      </c>
      <c r="M173" s="36">
        <v>100</v>
      </c>
      <c r="N173" s="36">
        <v>100</v>
      </c>
      <c r="O173" s="48" t="s">
        <v>388</v>
      </c>
      <c r="P173" s="72">
        <v>28792.5</v>
      </c>
      <c r="Q173" s="72">
        <v>36938.6</v>
      </c>
      <c r="R173" s="85">
        <v>38867.699999999997</v>
      </c>
      <c r="S173" s="85">
        <v>38867.699999999997</v>
      </c>
      <c r="T173" s="85">
        <v>38867.699999999997</v>
      </c>
      <c r="U173" s="34"/>
      <c r="V173" s="35"/>
      <c r="W173" s="35"/>
      <c r="X173" s="35"/>
    </row>
    <row r="174" spans="1:30" ht="157.5">
      <c r="A174" s="21" t="e">
        <f t="shared" si="51"/>
        <v>#REF!</v>
      </c>
      <c r="B174" s="68" t="s">
        <v>163</v>
      </c>
      <c r="C174" s="68" t="s">
        <v>162</v>
      </c>
      <c r="D174" s="68" t="s">
        <v>33</v>
      </c>
      <c r="E174" s="68" t="s">
        <v>113</v>
      </c>
      <c r="F174" s="68" t="s">
        <v>198</v>
      </c>
      <c r="G174" s="68" t="s">
        <v>49</v>
      </c>
      <c r="H174" s="68" t="s">
        <v>203</v>
      </c>
      <c r="I174" s="68" t="s">
        <v>165</v>
      </c>
      <c r="J174" s="82" t="s">
        <v>333</v>
      </c>
      <c r="K174" s="36">
        <v>100</v>
      </c>
      <c r="L174" s="36">
        <v>100</v>
      </c>
      <c r="M174" s="36">
        <v>100</v>
      </c>
      <c r="N174" s="36">
        <v>100</v>
      </c>
      <c r="O174" s="48" t="s">
        <v>388</v>
      </c>
      <c r="P174" s="72">
        <v>30.1</v>
      </c>
      <c r="Q174" s="72">
        <v>38.5</v>
      </c>
      <c r="R174" s="85">
        <v>42.2</v>
      </c>
      <c r="S174" s="85">
        <v>42.2</v>
      </c>
      <c r="T174" s="85">
        <v>42.2</v>
      </c>
      <c r="U174" s="34"/>
      <c r="V174" s="35"/>
      <c r="W174" s="35"/>
      <c r="X174" s="35"/>
      <c r="AD174" s="75">
        <f>R174+R190</f>
        <v>2424.2999999999997</v>
      </c>
    </row>
    <row r="175" spans="1:30" ht="78.75">
      <c r="A175" s="21" t="e">
        <f t="shared" si="51"/>
        <v>#REF!</v>
      </c>
      <c r="B175" s="68" t="s">
        <v>163</v>
      </c>
      <c r="C175" s="68" t="s">
        <v>162</v>
      </c>
      <c r="D175" s="68" t="s">
        <v>33</v>
      </c>
      <c r="E175" s="68" t="s">
        <v>113</v>
      </c>
      <c r="F175" s="68" t="s">
        <v>198</v>
      </c>
      <c r="G175" s="68" t="s">
        <v>49</v>
      </c>
      <c r="H175" s="68" t="s">
        <v>204</v>
      </c>
      <c r="I175" s="68" t="s">
        <v>165</v>
      </c>
      <c r="J175" s="82" t="s">
        <v>251</v>
      </c>
      <c r="K175" s="36">
        <v>100</v>
      </c>
      <c r="L175" s="36">
        <v>100</v>
      </c>
      <c r="M175" s="36">
        <v>100</v>
      </c>
      <c r="N175" s="36">
        <v>100</v>
      </c>
      <c r="O175" s="48" t="s">
        <v>388</v>
      </c>
      <c r="P175" s="72">
        <v>0.6</v>
      </c>
      <c r="Q175" s="72">
        <v>90.5</v>
      </c>
      <c r="R175" s="85">
        <v>96.8</v>
      </c>
      <c r="S175" s="85">
        <v>96.8</v>
      </c>
      <c r="T175" s="85">
        <v>96.8</v>
      </c>
      <c r="U175" s="34"/>
      <c r="V175" s="35"/>
      <c r="W175" s="35"/>
      <c r="X175" s="35"/>
    </row>
    <row r="176" spans="1:30" ht="78.75">
      <c r="A176" s="21" t="e">
        <f t="shared" si="51"/>
        <v>#REF!</v>
      </c>
      <c r="B176" s="68" t="s">
        <v>163</v>
      </c>
      <c r="C176" s="68" t="s">
        <v>162</v>
      </c>
      <c r="D176" s="68" t="s">
        <v>33</v>
      </c>
      <c r="E176" s="68" t="s">
        <v>113</v>
      </c>
      <c r="F176" s="68" t="s">
        <v>198</v>
      </c>
      <c r="G176" s="68" t="s">
        <v>49</v>
      </c>
      <c r="H176" s="68" t="s">
        <v>205</v>
      </c>
      <c r="I176" s="68" t="s">
        <v>165</v>
      </c>
      <c r="J176" s="82" t="s">
        <v>334</v>
      </c>
      <c r="K176" s="36">
        <v>100</v>
      </c>
      <c r="L176" s="36">
        <v>100</v>
      </c>
      <c r="M176" s="36">
        <v>100</v>
      </c>
      <c r="N176" s="36">
        <v>100</v>
      </c>
      <c r="O176" s="48" t="s">
        <v>388</v>
      </c>
      <c r="P176" s="72">
        <v>3018.5</v>
      </c>
      <c r="Q176" s="72">
        <v>3467.2</v>
      </c>
      <c r="R176" s="85">
        <v>3738.6</v>
      </c>
      <c r="S176" s="85">
        <v>3737.3</v>
      </c>
      <c r="T176" s="85">
        <v>3742</v>
      </c>
      <c r="U176" s="34"/>
      <c r="V176" s="35"/>
      <c r="W176" s="35"/>
      <c r="X176" s="35"/>
    </row>
    <row r="177" spans="1:24" ht="94.5">
      <c r="A177" s="21" t="e">
        <f t="shared" si="51"/>
        <v>#REF!</v>
      </c>
      <c r="B177" s="68" t="s">
        <v>163</v>
      </c>
      <c r="C177" s="68" t="s">
        <v>162</v>
      </c>
      <c r="D177" s="68" t="s">
        <v>33</v>
      </c>
      <c r="E177" s="68" t="s">
        <v>113</v>
      </c>
      <c r="F177" s="68" t="s">
        <v>198</v>
      </c>
      <c r="G177" s="68" t="s">
        <v>49</v>
      </c>
      <c r="H177" s="68" t="s">
        <v>206</v>
      </c>
      <c r="I177" s="68" t="s">
        <v>165</v>
      </c>
      <c r="J177" s="82" t="s">
        <v>252</v>
      </c>
      <c r="K177" s="36">
        <v>100</v>
      </c>
      <c r="L177" s="36">
        <v>100</v>
      </c>
      <c r="M177" s="36">
        <v>100</v>
      </c>
      <c r="N177" s="36">
        <v>100</v>
      </c>
      <c r="O177" s="48" t="s">
        <v>388</v>
      </c>
      <c r="P177" s="72">
        <v>193.3</v>
      </c>
      <c r="Q177" s="72">
        <v>439.3</v>
      </c>
      <c r="R177" s="85">
        <v>467.2</v>
      </c>
      <c r="S177" s="85">
        <v>467.2</v>
      </c>
      <c r="T177" s="85">
        <v>467.2</v>
      </c>
      <c r="U177" s="34"/>
      <c r="V177" s="35"/>
      <c r="W177" s="35"/>
      <c r="X177" s="35"/>
    </row>
    <row r="178" spans="1:24" ht="94.5">
      <c r="A178" s="21" t="e">
        <f t="shared" si="51"/>
        <v>#REF!</v>
      </c>
      <c r="B178" s="68" t="s">
        <v>163</v>
      </c>
      <c r="C178" s="68" t="s">
        <v>162</v>
      </c>
      <c r="D178" s="68" t="s">
        <v>33</v>
      </c>
      <c r="E178" s="68" t="s">
        <v>113</v>
      </c>
      <c r="F178" s="68" t="s">
        <v>198</v>
      </c>
      <c r="G178" s="68" t="s">
        <v>49</v>
      </c>
      <c r="H178" s="68" t="s">
        <v>207</v>
      </c>
      <c r="I178" s="68" t="s">
        <v>165</v>
      </c>
      <c r="J178" s="69" t="s">
        <v>335</v>
      </c>
      <c r="K178" s="36">
        <v>100</v>
      </c>
      <c r="L178" s="36">
        <v>100</v>
      </c>
      <c r="M178" s="36">
        <v>100</v>
      </c>
      <c r="N178" s="36">
        <v>100</v>
      </c>
      <c r="O178" s="48" t="s">
        <v>388</v>
      </c>
      <c r="P178" s="72">
        <v>218.4</v>
      </c>
      <c r="Q178" s="86">
        <v>288</v>
      </c>
      <c r="R178" s="85">
        <v>305.5</v>
      </c>
      <c r="S178" s="85">
        <v>305.5</v>
      </c>
      <c r="T178" s="85">
        <v>305.5</v>
      </c>
      <c r="U178" s="34"/>
      <c r="V178" s="35"/>
      <c r="W178" s="35"/>
      <c r="X178" s="35"/>
    </row>
    <row r="179" spans="1:24" ht="94.5">
      <c r="A179" s="21" t="e">
        <f t="shared" si="51"/>
        <v>#REF!</v>
      </c>
      <c r="B179" s="68" t="s">
        <v>163</v>
      </c>
      <c r="C179" s="68" t="s">
        <v>162</v>
      </c>
      <c r="D179" s="68" t="s">
        <v>33</v>
      </c>
      <c r="E179" s="68" t="s">
        <v>113</v>
      </c>
      <c r="F179" s="68" t="s">
        <v>198</v>
      </c>
      <c r="G179" s="68" t="s">
        <v>49</v>
      </c>
      <c r="H179" s="68" t="s">
        <v>208</v>
      </c>
      <c r="I179" s="68" t="s">
        <v>165</v>
      </c>
      <c r="J179" s="82" t="s">
        <v>253</v>
      </c>
      <c r="K179" s="36">
        <v>100</v>
      </c>
      <c r="L179" s="36">
        <v>100</v>
      </c>
      <c r="M179" s="36">
        <v>100</v>
      </c>
      <c r="N179" s="36">
        <v>100</v>
      </c>
      <c r="O179" s="48" t="s">
        <v>388</v>
      </c>
      <c r="P179" s="72">
        <v>1749.7</v>
      </c>
      <c r="Q179" s="72">
        <v>2250</v>
      </c>
      <c r="R179" s="85">
        <v>2444.6999999999998</v>
      </c>
      <c r="S179" s="85">
        <v>2444.6999999999998</v>
      </c>
      <c r="T179" s="85">
        <v>2444.6999999999998</v>
      </c>
      <c r="U179" s="34"/>
      <c r="V179" s="35"/>
      <c r="W179" s="35"/>
      <c r="X179" s="35"/>
    </row>
    <row r="180" spans="1:24" ht="204.75">
      <c r="A180" s="21" t="e">
        <f t="shared" si="51"/>
        <v>#REF!</v>
      </c>
      <c r="B180" s="68" t="s">
        <v>163</v>
      </c>
      <c r="C180" s="68" t="s">
        <v>162</v>
      </c>
      <c r="D180" s="68" t="s">
        <v>33</v>
      </c>
      <c r="E180" s="68" t="s">
        <v>113</v>
      </c>
      <c r="F180" s="68" t="s">
        <v>198</v>
      </c>
      <c r="G180" s="68" t="s">
        <v>49</v>
      </c>
      <c r="H180" s="68" t="s">
        <v>209</v>
      </c>
      <c r="I180" s="68" t="s">
        <v>165</v>
      </c>
      <c r="J180" s="82" t="s">
        <v>336</v>
      </c>
      <c r="K180" s="36">
        <v>100</v>
      </c>
      <c r="L180" s="36">
        <v>100</v>
      </c>
      <c r="M180" s="36">
        <v>100</v>
      </c>
      <c r="N180" s="36">
        <v>100</v>
      </c>
      <c r="O180" s="48" t="s">
        <v>388</v>
      </c>
      <c r="P180" s="72">
        <v>42.6</v>
      </c>
      <c r="Q180" s="72">
        <v>56.1</v>
      </c>
      <c r="R180" s="85">
        <v>169.3</v>
      </c>
      <c r="S180" s="85">
        <v>169.3</v>
      </c>
      <c r="T180" s="85">
        <v>169.3</v>
      </c>
      <c r="U180" s="34"/>
      <c r="V180" s="35"/>
      <c r="W180" s="35"/>
      <c r="X180" s="35"/>
    </row>
    <row r="181" spans="1:24" ht="330.75">
      <c r="A181" s="21" t="e">
        <f t="shared" si="51"/>
        <v>#REF!</v>
      </c>
      <c r="B181" s="68" t="s">
        <v>163</v>
      </c>
      <c r="C181" s="68" t="s">
        <v>162</v>
      </c>
      <c r="D181" s="68" t="s">
        <v>33</v>
      </c>
      <c r="E181" s="68" t="s">
        <v>113</v>
      </c>
      <c r="F181" s="68" t="s">
        <v>198</v>
      </c>
      <c r="G181" s="68" t="s">
        <v>49</v>
      </c>
      <c r="H181" s="68" t="s">
        <v>210</v>
      </c>
      <c r="I181" s="68" t="s">
        <v>165</v>
      </c>
      <c r="J181" s="82" t="s">
        <v>337</v>
      </c>
      <c r="K181" s="36">
        <v>100</v>
      </c>
      <c r="L181" s="36">
        <v>100</v>
      </c>
      <c r="M181" s="36">
        <v>100</v>
      </c>
      <c r="N181" s="36">
        <v>100</v>
      </c>
      <c r="O181" s="48" t="s">
        <v>388</v>
      </c>
      <c r="P181" s="72">
        <v>178200</v>
      </c>
      <c r="Q181" s="72">
        <v>222011.6</v>
      </c>
      <c r="R181" s="77">
        <v>235939.6</v>
      </c>
      <c r="S181" s="77">
        <v>235939.6</v>
      </c>
      <c r="T181" s="77">
        <v>235939.6</v>
      </c>
      <c r="U181" s="34"/>
      <c r="V181" s="35"/>
      <c r="W181" s="35"/>
      <c r="X181" s="35"/>
    </row>
    <row r="182" spans="1:24" ht="110.25">
      <c r="A182" s="21" t="e">
        <f t="shared" si="51"/>
        <v>#REF!</v>
      </c>
      <c r="B182" s="68" t="s">
        <v>163</v>
      </c>
      <c r="C182" s="68" t="s">
        <v>162</v>
      </c>
      <c r="D182" s="68" t="s">
        <v>33</v>
      </c>
      <c r="E182" s="68" t="s">
        <v>113</v>
      </c>
      <c r="F182" s="68" t="s">
        <v>198</v>
      </c>
      <c r="G182" s="68" t="s">
        <v>49</v>
      </c>
      <c r="H182" s="68" t="s">
        <v>211</v>
      </c>
      <c r="I182" s="68" t="s">
        <v>165</v>
      </c>
      <c r="J182" s="82" t="s">
        <v>254</v>
      </c>
      <c r="K182" s="36">
        <v>100</v>
      </c>
      <c r="L182" s="36">
        <v>100</v>
      </c>
      <c r="M182" s="36">
        <v>100</v>
      </c>
      <c r="N182" s="36">
        <v>100</v>
      </c>
      <c r="O182" s="48" t="s">
        <v>388</v>
      </c>
      <c r="P182" s="72">
        <v>15977.6</v>
      </c>
      <c r="Q182" s="72">
        <v>22121.7</v>
      </c>
      <c r="R182" s="77">
        <v>13845.5</v>
      </c>
      <c r="S182" s="77">
        <v>11489.8</v>
      </c>
      <c r="T182" s="77">
        <v>15581.4</v>
      </c>
      <c r="U182" s="34"/>
      <c r="V182" s="35"/>
      <c r="W182" s="35"/>
      <c r="X182" s="35"/>
    </row>
    <row r="183" spans="1:24" ht="63">
      <c r="A183" s="21" t="e">
        <f t="shared" si="51"/>
        <v>#REF!</v>
      </c>
      <c r="B183" s="68" t="s">
        <v>163</v>
      </c>
      <c r="C183" s="68" t="s">
        <v>162</v>
      </c>
      <c r="D183" s="68" t="s">
        <v>33</v>
      </c>
      <c r="E183" s="68" t="s">
        <v>113</v>
      </c>
      <c r="F183" s="68" t="s">
        <v>198</v>
      </c>
      <c r="G183" s="68" t="s">
        <v>49</v>
      </c>
      <c r="H183" s="68" t="s">
        <v>212</v>
      </c>
      <c r="I183" s="68" t="s">
        <v>165</v>
      </c>
      <c r="J183" s="82" t="s">
        <v>255</v>
      </c>
      <c r="K183" s="36">
        <v>100</v>
      </c>
      <c r="L183" s="36">
        <v>100</v>
      </c>
      <c r="M183" s="36">
        <v>100</v>
      </c>
      <c r="N183" s="36">
        <v>100</v>
      </c>
      <c r="O183" s="48" t="s">
        <v>388</v>
      </c>
      <c r="P183" s="72">
        <v>101.5</v>
      </c>
      <c r="Q183" s="72">
        <v>150.1</v>
      </c>
      <c r="R183" s="77">
        <v>0</v>
      </c>
      <c r="S183" s="77">
        <v>0</v>
      </c>
      <c r="T183" s="77">
        <v>0</v>
      </c>
    </row>
    <row r="184" spans="1:24" ht="141.75">
      <c r="A184" s="21" t="e">
        <f t="shared" si="51"/>
        <v>#REF!</v>
      </c>
      <c r="B184" s="68" t="s">
        <v>163</v>
      </c>
      <c r="C184" s="68" t="s">
        <v>162</v>
      </c>
      <c r="D184" s="68" t="s">
        <v>33</v>
      </c>
      <c r="E184" s="68" t="s">
        <v>113</v>
      </c>
      <c r="F184" s="68" t="s">
        <v>198</v>
      </c>
      <c r="G184" s="68" t="s">
        <v>49</v>
      </c>
      <c r="H184" s="68" t="s">
        <v>213</v>
      </c>
      <c r="I184" s="68" t="s">
        <v>165</v>
      </c>
      <c r="J184" s="82" t="s">
        <v>338</v>
      </c>
      <c r="K184" s="36">
        <v>100</v>
      </c>
      <c r="L184" s="36">
        <v>100</v>
      </c>
      <c r="M184" s="36">
        <v>100</v>
      </c>
      <c r="N184" s="36">
        <v>100</v>
      </c>
      <c r="O184" s="48" t="s">
        <v>388</v>
      </c>
      <c r="P184" s="72">
        <v>8152</v>
      </c>
      <c r="Q184" s="72">
        <v>10754.8</v>
      </c>
      <c r="R184" s="77">
        <v>10754.8</v>
      </c>
      <c r="S184" s="77">
        <v>10754.8</v>
      </c>
      <c r="T184" s="77">
        <v>10754.8</v>
      </c>
    </row>
    <row r="185" spans="1:24" ht="141.75">
      <c r="A185" s="21" t="e">
        <f t="shared" si="51"/>
        <v>#REF!</v>
      </c>
      <c r="B185" s="68" t="s">
        <v>163</v>
      </c>
      <c r="C185" s="68" t="s">
        <v>162</v>
      </c>
      <c r="D185" s="68" t="s">
        <v>33</v>
      </c>
      <c r="E185" s="68" t="s">
        <v>113</v>
      </c>
      <c r="F185" s="68" t="s">
        <v>198</v>
      </c>
      <c r="G185" s="68" t="s">
        <v>49</v>
      </c>
      <c r="H185" s="68" t="s">
        <v>214</v>
      </c>
      <c r="I185" s="68" t="s">
        <v>165</v>
      </c>
      <c r="J185" s="82" t="s">
        <v>339</v>
      </c>
      <c r="K185" s="36">
        <v>100</v>
      </c>
      <c r="L185" s="36">
        <v>100</v>
      </c>
      <c r="M185" s="36">
        <v>100</v>
      </c>
      <c r="N185" s="36">
        <v>100</v>
      </c>
      <c r="O185" s="48" t="s">
        <v>388</v>
      </c>
      <c r="P185" s="72">
        <v>6539.2</v>
      </c>
      <c r="Q185" s="72">
        <v>7434.2</v>
      </c>
      <c r="R185" s="77">
        <v>5918.4</v>
      </c>
      <c r="S185" s="77">
        <v>5696.2</v>
      </c>
      <c r="T185" s="77">
        <v>6597.9</v>
      </c>
    </row>
    <row r="186" spans="1:24" ht="330.75">
      <c r="A186" s="21" t="e">
        <f t="shared" si="51"/>
        <v>#REF!</v>
      </c>
      <c r="B186" s="68" t="s">
        <v>163</v>
      </c>
      <c r="C186" s="68" t="s">
        <v>162</v>
      </c>
      <c r="D186" s="68" t="s">
        <v>33</v>
      </c>
      <c r="E186" s="68" t="s">
        <v>113</v>
      </c>
      <c r="F186" s="68" t="s">
        <v>198</v>
      </c>
      <c r="G186" s="68" t="s">
        <v>49</v>
      </c>
      <c r="H186" s="68" t="s">
        <v>215</v>
      </c>
      <c r="I186" s="68" t="s">
        <v>165</v>
      </c>
      <c r="J186" s="82" t="s">
        <v>340</v>
      </c>
      <c r="K186" s="36">
        <v>100</v>
      </c>
      <c r="L186" s="36">
        <v>100</v>
      </c>
      <c r="M186" s="36">
        <v>100</v>
      </c>
      <c r="N186" s="36">
        <v>100</v>
      </c>
      <c r="O186" s="48" t="s">
        <v>388</v>
      </c>
      <c r="P186" s="72">
        <v>29610</v>
      </c>
      <c r="Q186" s="72">
        <v>38954.800000000003</v>
      </c>
      <c r="R186" s="77">
        <v>37157.199999999997</v>
      </c>
      <c r="S186" s="77">
        <v>37157.199999999997</v>
      </c>
      <c r="T186" s="77">
        <v>37157.199999999997</v>
      </c>
    </row>
    <row r="187" spans="1:24" ht="94.5">
      <c r="A187" s="21" t="e">
        <f t="shared" si="51"/>
        <v>#REF!</v>
      </c>
      <c r="B187" s="68" t="s">
        <v>163</v>
      </c>
      <c r="C187" s="68" t="s">
        <v>162</v>
      </c>
      <c r="D187" s="68" t="s">
        <v>33</v>
      </c>
      <c r="E187" s="68" t="s">
        <v>113</v>
      </c>
      <c r="F187" s="68" t="s">
        <v>198</v>
      </c>
      <c r="G187" s="68" t="s">
        <v>49</v>
      </c>
      <c r="H187" s="68" t="s">
        <v>216</v>
      </c>
      <c r="I187" s="68" t="s">
        <v>165</v>
      </c>
      <c r="J187" s="82" t="s">
        <v>256</v>
      </c>
      <c r="K187" s="36">
        <v>100</v>
      </c>
      <c r="L187" s="36">
        <v>100</v>
      </c>
      <c r="M187" s="36">
        <v>100</v>
      </c>
      <c r="N187" s="36">
        <v>100</v>
      </c>
      <c r="O187" s="48" t="s">
        <v>388</v>
      </c>
      <c r="P187" s="86">
        <v>27916</v>
      </c>
      <c r="Q187" s="72">
        <v>33498.699999999997</v>
      </c>
      <c r="R187" s="77">
        <v>40095.1</v>
      </c>
      <c r="S187" s="77">
        <v>32076.1</v>
      </c>
      <c r="T187" s="77">
        <v>32076.1</v>
      </c>
    </row>
    <row r="188" spans="1:24" ht="110.25">
      <c r="A188" s="21" t="e">
        <f t="shared" si="51"/>
        <v>#REF!</v>
      </c>
      <c r="B188" s="68" t="s">
        <v>163</v>
      </c>
      <c r="C188" s="68" t="s">
        <v>162</v>
      </c>
      <c r="D188" s="68" t="s">
        <v>33</v>
      </c>
      <c r="E188" s="68" t="s">
        <v>113</v>
      </c>
      <c r="F188" s="68" t="s">
        <v>198</v>
      </c>
      <c r="G188" s="68" t="s">
        <v>49</v>
      </c>
      <c r="H188" s="68" t="s">
        <v>217</v>
      </c>
      <c r="I188" s="68" t="s">
        <v>165</v>
      </c>
      <c r="J188" s="82" t="s">
        <v>257</v>
      </c>
      <c r="K188" s="36">
        <v>100</v>
      </c>
      <c r="L188" s="36">
        <v>100</v>
      </c>
      <c r="M188" s="36">
        <v>100</v>
      </c>
      <c r="N188" s="36">
        <v>100</v>
      </c>
      <c r="O188" s="48" t="s">
        <v>388</v>
      </c>
      <c r="P188" s="72">
        <v>543.29999999999995</v>
      </c>
      <c r="Q188" s="72">
        <v>668</v>
      </c>
      <c r="R188" s="77">
        <v>729.9</v>
      </c>
      <c r="S188" s="77">
        <v>729.9</v>
      </c>
      <c r="T188" s="77">
        <v>729.9</v>
      </c>
    </row>
    <row r="189" spans="1:24" ht="78.75">
      <c r="A189" s="21" t="e">
        <f t="shared" si="51"/>
        <v>#REF!</v>
      </c>
      <c r="B189" s="68" t="s">
        <v>163</v>
      </c>
      <c r="C189" s="68" t="s">
        <v>162</v>
      </c>
      <c r="D189" s="68" t="s">
        <v>33</v>
      </c>
      <c r="E189" s="68" t="s">
        <v>113</v>
      </c>
      <c r="F189" s="68" t="s">
        <v>198</v>
      </c>
      <c r="G189" s="68" t="s">
        <v>49</v>
      </c>
      <c r="H189" s="68" t="s">
        <v>218</v>
      </c>
      <c r="I189" s="68" t="s">
        <v>165</v>
      </c>
      <c r="J189" s="84" t="s">
        <v>341</v>
      </c>
      <c r="K189" s="36">
        <v>100</v>
      </c>
      <c r="L189" s="36">
        <v>100</v>
      </c>
      <c r="M189" s="36">
        <v>100</v>
      </c>
      <c r="N189" s="36">
        <v>100</v>
      </c>
      <c r="O189" s="48" t="s">
        <v>388</v>
      </c>
      <c r="P189" s="72"/>
      <c r="Q189" s="72">
        <v>0</v>
      </c>
      <c r="R189" s="77">
        <v>2625.1</v>
      </c>
      <c r="S189" s="77">
        <v>2625.1</v>
      </c>
      <c r="T189" s="77">
        <v>2625.1</v>
      </c>
    </row>
    <row r="190" spans="1:24" ht="126">
      <c r="A190" s="21" t="e">
        <f t="shared" si="51"/>
        <v>#REF!</v>
      </c>
      <c r="B190" s="68" t="s">
        <v>163</v>
      </c>
      <c r="C190" s="68" t="s">
        <v>162</v>
      </c>
      <c r="D190" s="68" t="s">
        <v>33</v>
      </c>
      <c r="E190" s="68" t="s">
        <v>113</v>
      </c>
      <c r="F190" s="68" t="s">
        <v>219</v>
      </c>
      <c r="G190" s="68" t="s">
        <v>22</v>
      </c>
      <c r="H190" s="68" t="s">
        <v>23</v>
      </c>
      <c r="I190" s="68" t="s">
        <v>165</v>
      </c>
      <c r="J190" s="82" t="s">
        <v>342</v>
      </c>
      <c r="K190" s="36">
        <v>100</v>
      </c>
      <c r="L190" s="36">
        <v>100</v>
      </c>
      <c r="M190" s="36">
        <v>100</v>
      </c>
      <c r="N190" s="36">
        <v>100</v>
      </c>
      <c r="O190" s="48" t="s">
        <v>388</v>
      </c>
      <c r="P190" s="76">
        <f>P191</f>
        <v>823.6</v>
      </c>
      <c r="Q190" s="72">
        <f>Q191</f>
        <v>1735.6</v>
      </c>
      <c r="R190" s="72">
        <f t="shared" ref="R190:T190" si="55">R191</f>
        <v>2382.1</v>
      </c>
      <c r="S190" s="72">
        <f t="shared" si="55"/>
        <v>2382.1</v>
      </c>
      <c r="T190" s="72">
        <f t="shared" si="55"/>
        <v>2382.1</v>
      </c>
      <c r="U190" s="34"/>
      <c r="V190" s="35"/>
      <c r="W190" s="35"/>
      <c r="X190" s="35"/>
    </row>
    <row r="191" spans="1:24" ht="141.75">
      <c r="A191" s="21" t="e">
        <f t="shared" si="51"/>
        <v>#REF!</v>
      </c>
      <c r="B191" s="68" t="s">
        <v>163</v>
      </c>
      <c r="C191" s="68" t="s">
        <v>162</v>
      </c>
      <c r="D191" s="68" t="s">
        <v>33</v>
      </c>
      <c r="E191" s="68" t="s">
        <v>113</v>
      </c>
      <c r="F191" s="68" t="s">
        <v>219</v>
      </c>
      <c r="G191" s="68" t="s">
        <v>49</v>
      </c>
      <c r="H191" s="68" t="s">
        <v>23</v>
      </c>
      <c r="I191" s="68" t="s">
        <v>165</v>
      </c>
      <c r="J191" s="69" t="s">
        <v>343</v>
      </c>
      <c r="K191" s="36">
        <v>100</v>
      </c>
      <c r="L191" s="36">
        <v>100</v>
      </c>
      <c r="M191" s="36">
        <v>100</v>
      </c>
      <c r="N191" s="36">
        <v>100</v>
      </c>
      <c r="O191" s="48" t="s">
        <v>388</v>
      </c>
      <c r="P191" s="76">
        <v>823.6</v>
      </c>
      <c r="Q191" s="72">
        <v>1735.6</v>
      </c>
      <c r="R191" s="76">
        <v>2382.1</v>
      </c>
      <c r="S191" s="76">
        <v>2382.1</v>
      </c>
      <c r="T191" s="76">
        <v>2382.1</v>
      </c>
    </row>
    <row r="192" spans="1:24" ht="78.75">
      <c r="A192" s="21" t="e">
        <f t="shared" si="51"/>
        <v>#REF!</v>
      </c>
      <c r="B192" s="68" t="s">
        <v>163</v>
      </c>
      <c r="C192" s="68" t="s">
        <v>162</v>
      </c>
      <c r="D192" s="68" t="s">
        <v>33</v>
      </c>
      <c r="E192" s="68" t="s">
        <v>115</v>
      </c>
      <c r="F192" s="68" t="s">
        <v>220</v>
      </c>
      <c r="G192" s="68" t="s">
        <v>22</v>
      </c>
      <c r="H192" s="68" t="s">
        <v>23</v>
      </c>
      <c r="I192" s="68" t="s">
        <v>305</v>
      </c>
      <c r="J192" s="69" t="s">
        <v>344</v>
      </c>
      <c r="K192" s="36">
        <v>100</v>
      </c>
      <c r="L192" s="36">
        <v>100</v>
      </c>
      <c r="M192" s="36">
        <v>100</v>
      </c>
      <c r="N192" s="36">
        <v>100</v>
      </c>
      <c r="O192" s="48" t="s">
        <v>388</v>
      </c>
      <c r="P192" s="76">
        <f>P193</f>
        <v>943.4</v>
      </c>
      <c r="Q192" s="72">
        <f>Q193</f>
        <v>1342.6</v>
      </c>
      <c r="R192" s="72">
        <f t="shared" ref="R192:T192" si="56">R193</f>
        <v>1200.9000000000001</v>
      </c>
      <c r="S192" s="72">
        <f t="shared" si="56"/>
        <v>1234</v>
      </c>
      <c r="T192" s="72">
        <f t="shared" si="56"/>
        <v>0</v>
      </c>
    </row>
    <row r="193" spans="1:20" ht="78.75">
      <c r="A193" s="21" t="e">
        <f t="shared" si="51"/>
        <v>#REF!</v>
      </c>
      <c r="B193" s="68" t="s">
        <v>163</v>
      </c>
      <c r="C193" s="68" t="s">
        <v>162</v>
      </c>
      <c r="D193" s="68" t="s">
        <v>33</v>
      </c>
      <c r="E193" s="68" t="s">
        <v>115</v>
      </c>
      <c r="F193" s="68" t="s">
        <v>220</v>
      </c>
      <c r="G193" s="68" t="s">
        <v>49</v>
      </c>
      <c r="H193" s="68" t="s">
        <v>23</v>
      </c>
      <c r="I193" s="68" t="s">
        <v>165</v>
      </c>
      <c r="J193" s="69" t="s">
        <v>345</v>
      </c>
      <c r="K193" s="36">
        <v>100</v>
      </c>
      <c r="L193" s="36">
        <v>100</v>
      </c>
      <c r="M193" s="36">
        <v>100</v>
      </c>
      <c r="N193" s="36">
        <v>100</v>
      </c>
      <c r="O193" s="48" t="s">
        <v>388</v>
      </c>
      <c r="P193" s="72">
        <v>943.4</v>
      </c>
      <c r="Q193" s="72">
        <v>1342.6</v>
      </c>
      <c r="R193" s="77">
        <v>1200.9000000000001</v>
      </c>
      <c r="S193" s="77">
        <v>1234</v>
      </c>
      <c r="T193" s="77">
        <v>0</v>
      </c>
    </row>
    <row r="194" spans="1:20" ht="94.5">
      <c r="A194" s="21" t="e">
        <f t="shared" si="51"/>
        <v>#REF!</v>
      </c>
      <c r="B194" s="68" t="s">
        <v>163</v>
      </c>
      <c r="C194" s="68" t="s">
        <v>162</v>
      </c>
      <c r="D194" s="68" t="s">
        <v>33</v>
      </c>
      <c r="E194" s="68" t="s">
        <v>115</v>
      </c>
      <c r="F194" s="68" t="s">
        <v>61</v>
      </c>
      <c r="G194" s="68" t="s">
        <v>22</v>
      </c>
      <c r="H194" s="68" t="s">
        <v>23</v>
      </c>
      <c r="I194" s="68" t="s">
        <v>165</v>
      </c>
      <c r="J194" s="69" t="s">
        <v>346</v>
      </c>
      <c r="K194" s="36">
        <v>100</v>
      </c>
      <c r="L194" s="36">
        <v>100</v>
      </c>
      <c r="M194" s="36">
        <v>100</v>
      </c>
      <c r="N194" s="36">
        <v>100</v>
      </c>
      <c r="O194" s="48" t="s">
        <v>388</v>
      </c>
      <c r="P194" s="72">
        <f>P195</f>
        <v>13.6</v>
      </c>
      <c r="Q194" s="72">
        <f>Q195</f>
        <v>13.6</v>
      </c>
      <c r="R194" s="72">
        <f t="shared" ref="R194:T194" si="57">R195</f>
        <v>14.7</v>
      </c>
      <c r="S194" s="72">
        <f t="shared" si="57"/>
        <v>114.8</v>
      </c>
      <c r="T194" s="72">
        <f t="shared" si="57"/>
        <v>0</v>
      </c>
    </row>
    <row r="195" spans="1:20" ht="110.25">
      <c r="A195" s="21" t="e">
        <f t="shared" si="51"/>
        <v>#REF!</v>
      </c>
      <c r="B195" s="68" t="s">
        <v>163</v>
      </c>
      <c r="C195" s="68" t="s">
        <v>162</v>
      </c>
      <c r="D195" s="68" t="s">
        <v>33</v>
      </c>
      <c r="E195" s="68" t="s">
        <v>115</v>
      </c>
      <c r="F195" s="68" t="s">
        <v>61</v>
      </c>
      <c r="G195" s="68" t="s">
        <v>49</v>
      </c>
      <c r="H195" s="68" t="s">
        <v>23</v>
      </c>
      <c r="I195" s="68" t="s">
        <v>165</v>
      </c>
      <c r="J195" s="69" t="s">
        <v>347</v>
      </c>
      <c r="K195" s="36">
        <v>100</v>
      </c>
      <c r="L195" s="36">
        <v>100</v>
      </c>
      <c r="M195" s="36">
        <v>100</v>
      </c>
      <c r="N195" s="36">
        <v>100</v>
      </c>
      <c r="O195" s="48" t="s">
        <v>388</v>
      </c>
      <c r="P195" s="72">
        <v>13.6</v>
      </c>
      <c r="Q195" s="72">
        <v>13.6</v>
      </c>
      <c r="R195" s="77">
        <v>14.7</v>
      </c>
      <c r="S195" s="77">
        <v>114.8</v>
      </c>
      <c r="T195" s="77">
        <v>0</v>
      </c>
    </row>
    <row r="196" spans="1:20" ht="63">
      <c r="A196" s="21" t="e">
        <f t="shared" si="51"/>
        <v>#REF!</v>
      </c>
      <c r="B196" s="68" t="s">
        <v>163</v>
      </c>
      <c r="C196" s="68" t="s">
        <v>162</v>
      </c>
      <c r="D196" s="68" t="s">
        <v>33</v>
      </c>
      <c r="E196" s="68" t="s">
        <v>115</v>
      </c>
      <c r="F196" s="68" t="s">
        <v>348</v>
      </c>
      <c r="G196" s="68" t="s">
        <v>22</v>
      </c>
      <c r="H196" s="68" t="s">
        <v>23</v>
      </c>
      <c r="I196" s="68" t="s">
        <v>165</v>
      </c>
      <c r="J196" s="69" t="s">
        <v>349</v>
      </c>
      <c r="K196" s="36">
        <v>100</v>
      </c>
      <c r="L196" s="36">
        <v>100</v>
      </c>
      <c r="M196" s="36">
        <v>100</v>
      </c>
      <c r="N196" s="36">
        <v>100</v>
      </c>
      <c r="O196" s="48" t="s">
        <v>388</v>
      </c>
      <c r="P196" s="72">
        <f>P197</f>
        <v>0</v>
      </c>
      <c r="Q196" s="72">
        <f>Q197</f>
        <v>122</v>
      </c>
      <c r="R196" s="72">
        <f t="shared" ref="R196:T196" si="58">R197</f>
        <v>0</v>
      </c>
      <c r="S196" s="72">
        <f t="shared" si="58"/>
        <v>0</v>
      </c>
      <c r="T196" s="72">
        <f t="shared" si="58"/>
        <v>0</v>
      </c>
    </row>
    <row r="197" spans="1:20" ht="63">
      <c r="A197" s="21" t="e">
        <f t="shared" si="51"/>
        <v>#REF!</v>
      </c>
      <c r="B197" s="68" t="s">
        <v>163</v>
      </c>
      <c r="C197" s="68" t="s">
        <v>162</v>
      </c>
      <c r="D197" s="68" t="s">
        <v>33</v>
      </c>
      <c r="E197" s="68" t="s">
        <v>115</v>
      </c>
      <c r="F197" s="68" t="s">
        <v>348</v>
      </c>
      <c r="G197" s="68" t="s">
        <v>49</v>
      </c>
      <c r="H197" s="68" t="s">
        <v>23</v>
      </c>
      <c r="I197" s="68" t="s">
        <v>165</v>
      </c>
      <c r="J197" s="69" t="s">
        <v>350</v>
      </c>
      <c r="K197" s="36">
        <v>100</v>
      </c>
      <c r="L197" s="36">
        <v>100</v>
      </c>
      <c r="M197" s="36">
        <v>100</v>
      </c>
      <c r="N197" s="36">
        <v>100</v>
      </c>
      <c r="O197" s="48" t="s">
        <v>388</v>
      </c>
      <c r="P197" s="72"/>
      <c r="Q197" s="72">
        <v>122</v>
      </c>
      <c r="R197" s="77">
        <v>0</v>
      </c>
      <c r="S197" s="77">
        <v>0</v>
      </c>
      <c r="T197" s="77">
        <v>0</v>
      </c>
    </row>
    <row r="198" spans="1:20" ht="40.5">
      <c r="A198" s="21" t="e">
        <f t="shared" si="51"/>
        <v>#REF!</v>
      </c>
      <c r="B198" s="68" t="s">
        <v>21</v>
      </c>
      <c r="C198" s="68" t="s">
        <v>162</v>
      </c>
      <c r="D198" s="68" t="s">
        <v>33</v>
      </c>
      <c r="E198" s="68" t="s">
        <v>221</v>
      </c>
      <c r="F198" s="68" t="s">
        <v>21</v>
      </c>
      <c r="G198" s="68" t="s">
        <v>22</v>
      </c>
      <c r="H198" s="68" t="s">
        <v>23</v>
      </c>
      <c r="I198" s="68" t="s">
        <v>165</v>
      </c>
      <c r="J198" s="69" t="s">
        <v>120</v>
      </c>
      <c r="K198" s="36">
        <v>100</v>
      </c>
      <c r="L198" s="36">
        <v>100</v>
      </c>
      <c r="M198" s="36">
        <v>100</v>
      </c>
      <c r="N198" s="36">
        <v>100</v>
      </c>
      <c r="O198" s="48" t="s">
        <v>388</v>
      </c>
      <c r="P198" s="72">
        <f>P199+P204+P206+P208</f>
        <v>8577</v>
      </c>
      <c r="Q198" s="72">
        <f>Q199+Q204+Q208+Q206</f>
        <v>29477.699999999997</v>
      </c>
      <c r="R198" s="72">
        <f t="shared" ref="R198:T198" si="59">R199+R204+R208+R206</f>
        <v>6695.4</v>
      </c>
      <c r="S198" s="72">
        <f t="shared" si="59"/>
        <v>386.4</v>
      </c>
      <c r="T198" s="72">
        <f t="shared" si="59"/>
        <v>386.4</v>
      </c>
    </row>
    <row r="199" spans="1:20" ht="110.25">
      <c r="A199" s="21" t="e">
        <f t="shared" si="51"/>
        <v>#REF!</v>
      </c>
      <c r="B199" s="68" t="s">
        <v>163</v>
      </c>
      <c r="C199" s="68" t="s">
        <v>162</v>
      </c>
      <c r="D199" s="68" t="s">
        <v>33</v>
      </c>
      <c r="E199" s="68" t="s">
        <v>221</v>
      </c>
      <c r="F199" s="68" t="s">
        <v>121</v>
      </c>
      <c r="G199" s="68" t="s">
        <v>22</v>
      </c>
      <c r="H199" s="68" t="s">
        <v>23</v>
      </c>
      <c r="I199" s="68" t="s">
        <v>165</v>
      </c>
      <c r="J199" s="69" t="s">
        <v>351</v>
      </c>
      <c r="K199" s="36">
        <v>100</v>
      </c>
      <c r="L199" s="36">
        <v>100</v>
      </c>
      <c r="M199" s="36">
        <v>100</v>
      </c>
      <c r="N199" s="36">
        <v>100</v>
      </c>
      <c r="O199" s="48" t="s">
        <v>388</v>
      </c>
      <c r="P199" s="86">
        <f>P200</f>
        <v>2527.2999999999997</v>
      </c>
      <c r="Q199" s="72">
        <f>Q200</f>
        <v>16573.099999999999</v>
      </c>
      <c r="R199" s="72">
        <f t="shared" ref="R199:T199" si="60">R200</f>
        <v>2418.1999999999998</v>
      </c>
      <c r="S199" s="72">
        <f t="shared" si="60"/>
        <v>386.4</v>
      </c>
      <c r="T199" s="72">
        <f t="shared" si="60"/>
        <v>386.4</v>
      </c>
    </row>
    <row r="200" spans="1:20" ht="157.5">
      <c r="A200" s="21" t="e">
        <f t="shared" si="51"/>
        <v>#REF!</v>
      </c>
      <c r="B200" s="68" t="s">
        <v>21</v>
      </c>
      <c r="C200" s="68" t="s">
        <v>162</v>
      </c>
      <c r="D200" s="68" t="s">
        <v>33</v>
      </c>
      <c r="E200" s="68" t="s">
        <v>221</v>
      </c>
      <c r="F200" s="68" t="s">
        <v>121</v>
      </c>
      <c r="G200" s="68" t="s">
        <v>49</v>
      </c>
      <c r="H200" s="68" t="s">
        <v>23</v>
      </c>
      <c r="I200" s="68" t="s">
        <v>165</v>
      </c>
      <c r="J200" s="69" t="s">
        <v>352</v>
      </c>
      <c r="K200" s="36"/>
      <c r="L200" s="36"/>
      <c r="M200" s="36"/>
      <c r="N200" s="36"/>
      <c r="O200" s="48"/>
      <c r="P200" s="86">
        <f>P201+P202+P203</f>
        <v>2527.2999999999997</v>
      </c>
      <c r="Q200" s="86">
        <f>Q201+Q202+Q203</f>
        <v>16573.099999999999</v>
      </c>
      <c r="R200" s="86">
        <f t="shared" ref="R200:T200" si="61">R201+R202</f>
        <v>2418.1999999999998</v>
      </c>
      <c r="S200" s="86">
        <f t="shared" si="61"/>
        <v>386.4</v>
      </c>
      <c r="T200" s="86">
        <f t="shared" si="61"/>
        <v>386.4</v>
      </c>
    </row>
    <row r="201" spans="1:20" ht="409.5">
      <c r="A201" s="21" t="e">
        <f t="shared" si="51"/>
        <v>#REF!</v>
      </c>
      <c r="B201" s="68" t="s">
        <v>163</v>
      </c>
      <c r="C201" s="68" t="s">
        <v>162</v>
      </c>
      <c r="D201" s="68" t="s">
        <v>33</v>
      </c>
      <c r="E201" s="68" t="s">
        <v>221</v>
      </c>
      <c r="F201" s="68" t="s">
        <v>121</v>
      </c>
      <c r="G201" s="68" t="s">
        <v>49</v>
      </c>
      <c r="H201" s="68" t="s">
        <v>222</v>
      </c>
      <c r="I201" s="68" t="s">
        <v>165</v>
      </c>
      <c r="J201" s="87" t="s">
        <v>353</v>
      </c>
      <c r="K201" s="36">
        <v>100</v>
      </c>
      <c r="L201" s="36">
        <v>100</v>
      </c>
      <c r="M201" s="36">
        <v>100</v>
      </c>
      <c r="N201" s="36">
        <v>100</v>
      </c>
      <c r="O201" s="48" t="s">
        <v>388</v>
      </c>
      <c r="P201" s="86">
        <v>1124.5999999999999</v>
      </c>
      <c r="Q201" s="86">
        <v>1201.3</v>
      </c>
      <c r="R201" s="77">
        <v>1075.2</v>
      </c>
      <c r="S201" s="77">
        <v>386.4</v>
      </c>
      <c r="T201" s="77">
        <v>386.4</v>
      </c>
    </row>
    <row r="202" spans="1:20" ht="378">
      <c r="A202" s="21" t="e">
        <f t="shared" si="51"/>
        <v>#REF!</v>
      </c>
      <c r="B202" s="68" t="s">
        <v>163</v>
      </c>
      <c r="C202" s="68" t="s">
        <v>162</v>
      </c>
      <c r="D202" s="68" t="s">
        <v>33</v>
      </c>
      <c r="E202" s="68" t="s">
        <v>221</v>
      </c>
      <c r="F202" s="68" t="s">
        <v>121</v>
      </c>
      <c r="G202" s="68" t="s">
        <v>49</v>
      </c>
      <c r="H202" s="68" t="s">
        <v>223</v>
      </c>
      <c r="I202" s="68" t="s">
        <v>165</v>
      </c>
      <c r="J202" s="87" t="s">
        <v>354</v>
      </c>
      <c r="K202" s="36">
        <v>100</v>
      </c>
      <c r="L202" s="36">
        <v>100</v>
      </c>
      <c r="M202" s="36">
        <v>100</v>
      </c>
      <c r="N202" s="36">
        <v>100</v>
      </c>
      <c r="O202" s="48" t="s">
        <v>388</v>
      </c>
      <c r="P202" s="72">
        <v>1103</v>
      </c>
      <c r="Q202" s="86">
        <v>1258.5</v>
      </c>
      <c r="R202" s="77">
        <v>1343</v>
      </c>
      <c r="S202" s="77">
        <v>0</v>
      </c>
      <c r="T202" s="77">
        <v>0</v>
      </c>
    </row>
    <row r="203" spans="1:20" ht="409.5">
      <c r="A203" s="21" t="e">
        <f t="shared" si="51"/>
        <v>#REF!</v>
      </c>
      <c r="B203" s="68" t="s">
        <v>163</v>
      </c>
      <c r="C203" s="68" t="s">
        <v>162</v>
      </c>
      <c r="D203" s="68" t="s">
        <v>33</v>
      </c>
      <c r="E203" s="68" t="s">
        <v>221</v>
      </c>
      <c r="F203" s="68" t="s">
        <v>121</v>
      </c>
      <c r="G203" s="68" t="s">
        <v>49</v>
      </c>
      <c r="H203" s="68" t="s">
        <v>355</v>
      </c>
      <c r="I203" s="68" t="s">
        <v>165</v>
      </c>
      <c r="J203" s="87" t="s">
        <v>356</v>
      </c>
      <c r="K203" s="36">
        <v>100</v>
      </c>
      <c r="L203" s="36">
        <v>100</v>
      </c>
      <c r="M203" s="36">
        <v>100</v>
      </c>
      <c r="N203" s="36">
        <v>100</v>
      </c>
      <c r="O203" s="48" t="s">
        <v>388</v>
      </c>
      <c r="P203" s="86">
        <v>299.7</v>
      </c>
      <c r="Q203" s="86">
        <v>14113.3</v>
      </c>
      <c r="R203" s="77">
        <v>0</v>
      </c>
      <c r="S203" s="77">
        <v>0</v>
      </c>
      <c r="T203" s="77">
        <v>0</v>
      </c>
    </row>
    <row r="204" spans="1:20" ht="110.25">
      <c r="A204" s="21" t="e">
        <f t="shared" si="51"/>
        <v>#REF!</v>
      </c>
      <c r="B204" s="68" t="s">
        <v>163</v>
      </c>
      <c r="C204" s="68" t="s">
        <v>162</v>
      </c>
      <c r="D204" s="68" t="s">
        <v>33</v>
      </c>
      <c r="E204" s="68" t="s">
        <v>224</v>
      </c>
      <c r="F204" s="68" t="s">
        <v>357</v>
      </c>
      <c r="G204" s="68" t="s">
        <v>22</v>
      </c>
      <c r="H204" s="68" t="s">
        <v>23</v>
      </c>
      <c r="I204" s="68" t="s">
        <v>165</v>
      </c>
      <c r="J204" s="87" t="s">
        <v>358</v>
      </c>
      <c r="K204" s="36">
        <v>100</v>
      </c>
      <c r="L204" s="36">
        <v>100</v>
      </c>
      <c r="M204" s="36">
        <v>100</v>
      </c>
      <c r="N204" s="36">
        <v>100</v>
      </c>
      <c r="O204" s="48" t="s">
        <v>388</v>
      </c>
      <c r="P204" s="86">
        <f>P205</f>
        <v>2060.4</v>
      </c>
      <c r="Q204" s="86">
        <f>Q205</f>
        <v>8241.7000000000007</v>
      </c>
      <c r="R204" s="86">
        <f t="shared" ref="R204:T204" si="62">R205</f>
        <v>0</v>
      </c>
      <c r="S204" s="86">
        <f t="shared" si="62"/>
        <v>0</v>
      </c>
      <c r="T204" s="86">
        <f t="shared" si="62"/>
        <v>0</v>
      </c>
    </row>
    <row r="205" spans="1:20" ht="110.25">
      <c r="A205" s="21" t="e">
        <f t="shared" si="51"/>
        <v>#REF!</v>
      </c>
      <c r="B205" s="68" t="s">
        <v>163</v>
      </c>
      <c r="C205" s="68" t="s">
        <v>162</v>
      </c>
      <c r="D205" s="68" t="s">
        <v>33</v>
      </c>
      <c r="E205" s="68" t="s">
        <v>224</v>
      </c>
      <c r="F205" s="68" t="s">
        <v>357</v>
      </c>
      <c r="G205" s="68" t="s">
        <v>49</v>
      </c>
      <c r="H205" s="68" t="s">
        <v>23</v>
      </c>
      <c r="I205" s="68" t="s">
        <v>165</v>
      </c>
      <c r="J205" s="87" t="s">
        <v>359</v>
      </c>
      <c r="K205" s="36">
        <v>100</v>
      </c>
      <c r="L205" s="36">
        <v>100</v>
      </c>
      <c r="M205" s="36">
        <v>100</v>
      </c>
      <c r="N205" s="36">
        <v>100</v>
      </c>
      <c r="O205" s="48" t="s">
        <v>388</v>
      </c>
      <c r="P205" s="72">
        <v>2060.4</v>
      </c>
      <c r="Q205" s="86">
        <v>8241.7000000000007</v>
      </c>
      <c r="R205" s="77">
        <v>0</v>
      </c>
      <c r="S205" s="77">
        <v>0</v>
      </c>
      <c r="T205" s="77">
        <v>0</v>
      </c>
    </row>
    <row r="206" spans="1:20" ht="78.75">
      <c r="A206" s="21" t="e">
        <f t="shared" si="51"/>
        <v>#REF!</v>
      </c>
      <c r="B206" s="68" t="s">
        <v>163</v>
      </c>
      <c r="C206" s="68" t="s">
        <v>162</v>
      </c>
      <c r="D206" s="68" t="s">
        <v>33</v>
      </c>
      <c r="E206" s="68" t="s">
        <v>224</v>
      </c>
      <c r="F206" s="68" t="s">
        <v>175</v>
      </c>
      <c r="G206" s="68" t="s">
        <v>22</v>
      </c>
      <c r="H206" s="68" t="s">
        <v>23</v>
      </c>
      <c r="I206" s="68" t="s">
        <v>165</v>
      </c>
      <c r="J206" s="87" t="s">
        <v>360</v>
      </c>
      <c r="K206" s="36">
        <v>100</v>
      </c>
      <c r="L206" s="36">
        <v>100</v>
      </c>
      <c r="M206" s="36">
        <v>100</v>
      </c>
      <c r="N206" s="36">
        <v>100</v>
      </c>
      <c r="O206" s="48" t="s">
        <v>388</v>
      </c>
      <c r="P206" s="72">
        <f>P207</f>
        <v>300</v>
      </c>
      <c r="Q206" s="86">
        <f>Q207</f>
        <v>300</v>
      </c>
      <c r="R206" s="86">
        <f t="shared" ref="R206:T206" si="63">R207</f>
        <v>0</v>
      </c>
      <c r="S206" s="86">
        <f t="shared" si="63"/>
        <v>0</v>
      </c>
      <c r="T206" s="86">
        <f t="shared" si="63"/>
        <v>0</v>
      </c>
    </row>
    <row r="207" spans="1:20" ht="63">
      <c r="A207" s="21" t="e">
        <f t="shared" si="51"/>
        <v>#REF!</v>
      </c>
      <c r="B207" s="68" t="s">
        <v>163</v>
      </c>
      <c r="C207" s="68" t="s">
        <v>162</v>
      </c>
      <c r="D207" s="68" t="s">
        <v>33</v>
      </c>
      <c r="E207" s="68" t="s">
        <v>224</v>
      </c>
      <c r="F207" s="68" t="s">
        <v>175</v>
      </c>
      <c r="G207" s="68" t="s">
        <v>49</v>
      </c>
      <c r="H207" s="68" t="s">
        <v>23</v>
      </c>
      <c r="I207" s="68" t="s">
        <v>165</v>
      </c>
      <c r="J207" s="87" t="s">
        <v>361</v>
      </c>
      <c r="K207" s="36">
        <v>100</v>
      </c>
      <c r="L207" s="36">
        <v>100</v>
      </c>
      <c r="M207" s="36">
        <v>100</v>
      </c>
      <c r="N207" s="36">
        <v>100</v>
      </c>
      <c r="O207" s="48" t="s">
        <v>388</v>
      </c>
      <c r="P207" s="72">
        <v>300</v>
      </c>
      <c r="Q207" s="86">
        <v>300</v>
      </c>
      <c r="R207" s="77">
        <v>0</v>
      </c>
      <c r="S207" s="77">
        <v>0</v>
      </c>
      <c r="T207" s="77">
        <v>0</v>
      </c>
    </row>
    <row r="208" spans="1:20" ht="40.5">
      <c r="A208" s="21" t="e">
        <f t="shared" si="51"/>
        <v>#REF!</v>
      </c>
      <c r="B208" s="68" t="s">
        <v>163</v>
      </c>
      <c r="C208" s="68" t="s">
        <v>162</v>
      </c>
      <c r="D208" s="68" t="s">
        <v>33</v>
      </c>
      <c r="E208" s="68" t="s">
        <v>225</v>
      </c>
      <c r="F208" s="68" t="s">
        <v>170</v>
      </c>
      <c r="G208" s="68" t="s">
        <v>22</v>
      </c>
      <c r="H208" s="68" t="s">
        <v>23</v>
      </c>
      <c r="I208" s="68" t="s">
        <v>165</v>
      </c>
      <c r="J208" s="87" t="s">
        <v>157</v>
      </c>
      <c r="K208" s="36">
        <v>100</v>
      </c>
      <c r="L208" s="36">
        <v>100</v>
      </c>
      <c r="M208" s="36">
        <v>100</v>
      </c>
      <c r="N208" s="36">
        <v>100</v>
      </c>
      <c r="O208" s="48" t="s">
        <v>388</v>
      </c>
      <c r="P208" s="72">
        <f>P209</f>
        <v>3689.3</v>
      </c>
      <c r="Q208" s="86">
        <f>Q209</f>
        <v>4362.8999999999996</v>
      </c>
      <c r="R208" s="86">
        <f t="shared" ref="R208:T208" si="64">R209</f>
        <v>4277.2</v>
      </c>
      <c r="S208" s="86">
        <f t="shared" si="64"/>
        <v>0</v>
      </c>
      <c r="T208" s="86">
        <f t="shared" si="64"/>
        <v>0</v>
      </c>
    </row>
    <row r="209" spans="1:20" ht="47.25">
      <c r="A209" s="21" t="e">
        <f t="shared" si="51"/>
        <v>#REF!</v>
      </c>
      <c r="B209" s="68" t="s">
        <v>163</v>
      </c>
      <c r="C209" s="68" t="s">
        <v>162</v>
      </c>
      <c r="D209" s="68" t="s">
        <v>33</v>
      </c>
      <c r="E209" s="68" t="s">
        <v>225</v>
      </c>
      <c r="F209" s="68" t="s">
        <v>170</v>
      </c>
      <c r="G209" s="68" t="s">
        <v>49</v>
      </c>
      <c r="H209" s="68" t="s">
        <v>23</v>
      </c>
      <c r="I209" s="68" t="s">
        <v>165</v>
      </c>
      <c r="J209" s="87" t="s">
        <v>134</v>
      </c>
      <c r="K209" s="36">
        <v>100</v>
      </c>
      <c r="L209" s="36">
        <v>100</v>
      </c>
      <c r="M209" s="36">
        <v>100</v>
      </c>
      <c r="N209" s="36">
        <v>100</v>
      </c>
      <c r="O209" s="48" t="s">
        <v>388</v>
      </c>
      <c r="P209" s="72">
        <f>P210+P211+P212+P213+P214+P215</f>
        <v>3689.3</v>
      </c>
      <c r="Q209" s="72">
        <f t="shared" ref="Q209:T209" si="65">Q210+Q211+Q212+Q213+Q214+Q215</f>
        <v>4362.8999999999996</v>
      </c>
      <c r="R209" s="72">
        <f t="shared" si="65"/>
        <v>4277.2</v>
      </c>
      <c r="S209" s="72">
        <f t="shared" si="65"/>
        <v>0</v>
      </c>
      <c r="T209" s="72">
        <f t="shared" si="65"/>
        <v>0</v>
      </c>
    </row>
    <row r="210" spans="1:20" ht="94.5">
      <c r="A210" s="21" t="e">
        <f t="shared" si="51"/>
        <v>#REF!</v>
      </c>
      <c r="B210" s="68" t="s">
        <v>163</v>
      </c>
      <c r="C210" s="68" t="s">
        <v>162</v>
      </c>
      <c r="D210" s="68" t="s">
        <v>33</v>
      </c>
      <c r="E210" s="68" t="s">
        <v>225</v>
      </c>
      <c r="F210" s="68" t="s">
        <v>170</v>
      </c>
      <c r="G210" s="68" t="s">
        <v>49</v>
      </c>
      <c r="H210" s="68" t="s">
        <v>362</v>
      </c>
      <c r="I210" s="68" t="s">
        <v>165</v>
      </c>
      <c r="J210" s="87" t="s">
        <v>363</v>
      </c>
      <c r="K210" s="36">
        <v>100</v>
      </c>
      <c r="L210" s="36">
        <v>100</v>
      </c>
      <c r="M210" s="36">
        <v>100</v>
      </c>
      <c r="N210" s="36">
        <v>100</v>
      </c>
      <c r="O210" s="48" t="s">
        <v>388</v>
      </c>
      <c r="P210" s="86">
        <v>2545.8000000000002</v>
      </c>
      <c r="Q210" s="86">
        <v>2655.7</v>
      </c>
      <c r="R210" s="77">
        <v>4277.2</v>
      </c>
      <c r="S210" s="77">
        <v>0</v>
      </c>
      <c r="T210" s="77">
        <v>0</v>
      </c>
    </row>
    <row r="211" spans="1:20" ht="78.75">
      <c r="A211" s="21" t="e">
        <f t="shared" si="51"/>
        <v>#REF!</v>
      </c>
      <c r="B211" s="68" t="s">
        <v>163</v>
      </c>
      <c r="C211" s="68" t="s">
        <v>162</v>
      </c>
      <c r="D211" s="68" t="s">
        <v>33</v>
      </c>
      <c r="E211" s="68" t="s">
        <v>225</v>
      </c>
      <c r="F211" s="68" t="s">
        <v>170</v>
      </c>
      <c r="G211" s="68" t="s">
        <v>49</v>
      </c>
      <c r="H211" s="68" t="s">
        <v>364</v>
      </c>
      <c r="I211" s="68" t="s">
        <v>165</v>
      </c>
      <c r="J211" s="87" t="s">
        <v>365</v>
      </c>
      <c r="K211" s="36">
        <v>100</v>
      </c>
      <c r="L211" s="36">
        <v>100</v>
      </c>
      <c r="M211" s="36">
        <v>100</v>
      </c>
      <c r="N211" s="36">
        <v>100</v>
      </c>
      <c r="O211" s="48" t="s">
        <v>388</v>
      </c>
      <c r="P211" s="86">
        <v>5</v>
      </c>
      <c r="Q211" s="86">
        <v>5</v>
      </c>
      <c r="R211" s="77">
        <v>0</v>
      </c>
      <c r="S211" s="77">
        <v>0</v>
      </c>
      <c r="T211" s="77">
        <v>0</v>
      </c>
    </row>
    <row r="212" spans="1:20" ht="173.25">
      <c r="A212" s="21" t="e">
        <f t="shared" si="51"/>
        <v>#REF!</v>
      </c>
      <c r="B212" s="68" t="s">
        <v>163</v>
      </c>
      <c r="C212" s="68" t="s">
        <v>162</v>
      </c>
      <c r="D212" s="68" t="s">
        <v>33</v>
      </c>
      <c r="E212" s="68" t="s">
        <v>225</v>
      </c>
      <c r="F212" s="68" t="s">
        <v>170</v>
      </c>
      <c r="G212" s="68" t="s">
        <v>49</v>
      </c>
      <c r="H212" s="68" t="s">
        <v>366</v>
      </c>
      <c r="I212" s="68" t="s">
        <v>165</v>
      </c>
      <c r="J212" s="87" t="s">
        <v>367</v>
      </c>
      <c r="K212" s="36">
        <v>100</v>
      </c>
      <c r="L212" s="36">
        <v>100</v>
      </c>
      <c r="M212" s="36">
        <v>100</v>
      </c>
      <c r="N212" s="36">
        <v>100</v>
      </c>
      <c r="O212" s="48" t="s">
        <v>388</v>
      </c>
      <c r="P212" s="86">
        <v>522.1</v>
      </c>
      <c r="Q212" s="86">
        <v>522.1</v>
      </c>
      <c r="R212" s="85">
        <v>0</v>
      </c>
      <c r="S212" s="85">
        <v>0</v>
      </c>
      <c r="T212" s="85">
        <v>0</v>
      </c>
    </row>
    <row r="213" spans="1:20" ht="330.75">
      <c r="A213" s="21" t="e">
        <f t="shared" si="51"/>
        <v>#REF!</v>
      </c>
      <c r="B213" s="68" t="s">
        <v>163</v>
      </c>
      <c r="C213" s="68" t="s">
        <v>162</v>
      </c>
      <c r="D213" s="68" t="s">
        <v>33</v>
      </c>
      <c r="E213" s="68" t="s">
        <v>225</v>
      </c>
      <c r="F213" s="68" t="s">
        <v>170</v>
      </c>
      <c r="G213" s="68" t="s">
        <v>49</v>
      </c>
      <c r="H213" s="68" t="s">
        <v>368</v>
      </c>
      <c r="I213" s="68" t="s">
        <v>165</v>
      </c>
      <c r="J213" s="87" t="s">
        <v>369</v>
      </c>
      <c r="K213" s="36">
        <v>100</v>
      </c>
      <c r="L213" s="36">
        <v>100</v>
      </c>
      <c r="M213" s="36">
        <v>100</v>
      </c>
      <c r="N213" s="36">
        <v>100</v>
      </c>
      <c r="O213" s="48" t="s">
        <v>388</v>
      </c>
      <c r="P213" s="86"/>
      <c r="Q213" s="86">
        <v>563.6</v>
      </c>
      <c r="R213" s="85">
        <v>0</v>
      </c>
      <c r="S213" s="85">
        <v>0</v>
      </c>
      <c r="T213" s="85">
        <v>0</v>
      </c>
    </row>
    <row r="214" spans="1:20" ht="299.25">
      <c r="A214" s="21" t="e">
        <f t="shared" si="51"/>
        <v>#REF!</v>
      </c>
      <c r="B214" s="68" t="s">
        <v>163</v>
      </c>
      <c r="C214" s="68" t="s">
        <v>162</v>
      </c>
      <c r="D214" s="68" t="s">
        <v>33</v>
      </c>
      <c r="E214" s="68" t="s">
        <v>225</v>
      </c>
      <c r="F214" s="68" t="s">
        <v>170</v>
      </c>
      <c r="G214" s="68" t="s">
        <v>49</v>
      </c>
      <c r="H214" s="68" t="s">
        <v>370</v>
      </c>
      <c r="I214" s="68" t="s">
        <v>165</v>
      </c>
      <c r="J214" s="87" t="s">
        <v>371</v>
      </c>
      <c r="K214" s="36">
        <v>100</v>
      </c>
      <c r="L214" s="36">
        <v>100</v>
      </c>
      <c r="M214" s="36">
        <v>100</v>
      </c>
      <c r="N214" s="36">
        <v>100</v>
      </c>
      <c r="O214" s="48" t="s">
        <v>388</v>
      </c>
      <c r="P214" s="72">
        <v>185.5</v>
      </c>
      <c r="Q214" s="86">
        <v>185.6</v>
      </c>
      <c r="R214" s="85">
        <v>0</v>
      </c>
      <c r="S214" s="85">
        <v>0</v>
      </c>
      <c r="T214" s="85">
        <v>0</v>
      </c>
    </row>
    <row r="215" spans="1:20" ht="47.25">
      <c r="A215" s="21" t="e">
        <f t="shared" si="51"/>
        <v>#REF!</v>
      </c>
      <c r="B215" s="68" t="s">
        <v>163</v>
      </c>
      <c r="C215" s="68" t="s">
        <v>162</v>
      </c>
      <c r="D215" s="68" t="s">
        <v>33</v>
      </c>
      <c r="E215" s="68" t="s">
        <v>225</v>
      </c>
      <c r="F215" s="68" t="s">
        <v>170</v>
      </c>
      <c r="G215" s="68" t="s">
        <v>49</v>
      </c>
      <c r="H215" s="68" t="s">
        <v>372</v>
      </c>
      <c r="I215" s="68" t="s">
        <v>165</v>
      </c>
      <c r="J215" s="87" t="s">
        <v>373</v>
      </c>
      <c r="K215" s="36">
        <v>100</v>
      </c>
      <c r="L215" s="36">
        <v>100</v>
      </c>
      <c r="M215" s="36">
        <v>100</v>
      </c>
      <c r="N215" s="36">
        <v>100</v>
      </c>
      <c r="O215" s="48" t="s">
        <v>388</v>
      </c>
      <c r="P215" s="72">
        <v>430.9</v>
      </c>
      <c r="Q215" s="86">
        <v>430.9</v>
      </c>
      <c r="R215" s="85">
        <v>0</v>
      </c>
      <c r="S215" s="85">
        <v>0</v>
      </c>
      <c r="T215" s="85">
        <v>0</v>
      </c>
    </row>
    <row r="216" spans="1:20" ht="47.25">
      <c r="A216" s="21" t="e">
        <f t="shared" si="51"/>
        <v>#REF!</v>
      </c>
      <c r="B216" s="68" t="s">
        <v>21</v>
      </c>
      <c r="C216" s="68" t="s">
        <v>162</v>
      </c>
      <c r="D216" s="68" t="s">
        <v>69</v>
      </c>
      <c r="E216" s="68" t="s">
        <v>22</v>
      </c>
      <c r="F216" s="68" t="s">
        <v>21</v>
      </c>
      <c r="G216" s="68" t="s">
        <v>22</v>
      </c>
      <c r="H216" s="68" t="s">
        <v>23</v>
      </c>
      <c r="I216" s="68" t="s">
        <v>21</v>
      </c>
      <c r="J216" s="88" t="s">
        <v>374</v>
      </c>
      <c r="K216" s="36"/>
      <c r="L216" s="36"/>
      <c r="M216" s="36"/>
      <c r="N216" s="36"/>
      <c r="O216" s="48"/>
      <c r="P216" s="76">
        <f>P217</f>
        <v>0</v>
      </c>
      <c r="Q216" s="86">
        <f>Q217</f>
        <v>0</v>
      </c>
      <c r="R216" s="77">
        <v>0</v>
      </c>
      <c r="S216" s="77">
        <v>0</v>
      </c>
      <c r="T216" s="77">
        <v>0</v>
      </c>
    </row>
    <row r="217" spans="1:20" ht="47.25">
      <c r="A217" s="21" t="e">
        <f t="shared" ref="A217:A228" si="66">A216+1</f>
        <v>#REF!</v>
      </c>
      <c r="B217" s="68" t="s">
        <v>21</v>
      </c>
      <c r="C217" s="68" t="s">
        <v>162</v>
      </c>
      <c r="D217" s="68" t="s">
        <v>69</v>
      </c>
      <c r="E217" s="68" t="s">
        <v>49</v>
      </c>
      <c r="F217" s="68" t="s">
        <v>21</v>
      </c>
      <c r="G217" s="68" t="s">
        <v>49</v>
      </c>
      <c r="H217" s="68" t="s">
        <v>23</v>
      </c>
      <c r="I217" s="68" t="s">
        <v>165</v>
      </c>
      <c r="J217" s="88" t="s">
        <v>375</v>
      </c>
      <c r="K217" s="36"/>
      <c r="L217" s="36"/>
      <c r="M217" s="36"/>
      <c r="N217" s="36"/>
      <c r="O217" s="48"/>
      <c r="P217" s="72">
        <f>P218</f>
        <v>0</v>
      </c>
      <c r="Q217" s="86">
        <f>Q218</f>
        <v>0</v>
      </c>
      <c r="R217" s="77">
        <v>0</v>
      </c>
      <c r="S217" s="77">
        <v>0</v>
      </c>
      <c r="T217" s="77">
        <v>0</v>
      </c>
    </row>
    <row r="218" spans="1:20" ht="47.25">
      <c r="A218" s="21" t="e">
        <f t="shared" si="66"/>
        <v>#REF!</v>
      </c>
      <c r="B218" s="68" t="s">
        <v>163</v>
      </c>
      <c r="C218" s="68" t="s">
        <v>162</v>
      </c>
      <c r="D218" s="68" t="s">
        <v>69</v>
      </c>
      <c r="E218" s="68" t="s">
        <v>49</v>
      </c>
      <c r="F218" s="68" t="s">
        <v>38</v>
      </c>
      <c r="G218" s="68" t="s">
        <v>49</v>
      </c>
      <c r="H218" s="68" t="s">
        <v>23</v>
      </c>
      <c r="I218" s="68" t="s">
        <v>165</v>
      </c>
      <c r="J218" s="88" t="s">
        <v>375</v>
      </c>
      <c r="K218" s="36">
        <v>100</v>
      </c>
      <c r="L218" s="36">
        <v>100</v>
      </c>
      <c r="M218" s="36">
        <v>100</v>
      </c>
      <c r="N218" s="36">
        <v>100</v>
      </c>
      <c r="O218" s="48" t="s">
        <v>388</v>
      </c>
      <c r="P218" s="72"/>
      <c r="Q218" s="86"/>
      <c r="R218" s="77">
        <v>0</v>
      </c>
      <c r="S218" s="77">
        <v>0</v>
      </c>
      <c r="T218" s="77">
        <v>0</v>
      </c>
    </row>
    <row r="219" spans="1:20" ht="110.25">
      <c r="A219" s="21" t="e">
        <f t="shared" si="66"/>
        <v>#REF!</v>
      </c>
      <c r="B219" s="68" t="s">
        <v>21</v>
      </c>
      <c r="C219" s="68" t="s">
        <v>162</v>
      </c>
      <c r="D219" s="68" t="s">
        <v>226</v>
      </c>
      <c r="E219" s="68" t="s">
        <v>22</v>
      </c>
      <c r="F219" s="68" t="s">
        <v>21</v>
      </c>
      <c r="G219" s="68" t="s">
        <v>22</v>
      </c>
      <c r="H219" s="68" t="s">
        <v>23</v>
      </c>
      <c r="I219" s="68" t="s">
        <v>21</v>
      </c>
      <c r="J219" s="69" t="s">
        <v>158</v>
      </c>
      <c r="K219" s="36"/>
      <c r="L219" s="36"/>
      <c r="M219" s="36"/>
      <c r="N219" s="36"/>
      <c r="O219" s="48"/>
      <c r="P219" s="86">
        <f>P220</f>
        <v>32.5</v>
      </c>
      <c r="Q219" s="72">
        <f>Q220</f>
        <v>32.5</v>
      </c>
      <c r="R219" s="72">
        <f t="shared" ref="R219:T220" si="67">R220</f>
        <v>0.30000000000000004</v>
      </c>
      <c r="S219" s="72">
        <f t="shared" si="67"/>
        <v>0</v>
      </c>
      <c r="T219" s="72">
        <f t="shared" si="67"/>
        <v>0</v>
      </c>
    </row>
    <row r="220" spans="1:20" ht="141.75">
      <c r="A220" s="21" t="e">
        <f t="shared" si="66"/>
        <v>#REF!</v>
      </c>
      <c r="B220" s="68" t="s">
        <v>21</v>
      </c>
      <c r="C220" s="68" t="s">
        <v>162</v>
      </c>
      <c r="D220" s="68" t="s">
        <v>226</v>
      </c>
      <c r="E220" s="68" t="s">
        <v>22</v>
      </c>
      <c r="F220" s="68" t="s">
        <v>21</v>
      </c>
      <c r="G220" s="68" t="s">
        <v>22</v>
      </c>
      <c r="H220" s="68" t="s">
        <v>23</v>
      </c>
      <c r="I220" s="68" t="s">
        <v>165</v>
      </c>
      <c r="J220" s="69" t="s">
        <v>246</v>
      </c>
      <c r="K220" s="36"/>
      <c r="L220" s="36"/>
      <c r="M220" s="36"/>
      <c r="N220" s="36"/>
      <c r="O220" s="48"/>
      <c r="P220" s="86">
        <f>P221</f>
        <v>32.5</v>
      </c>
      <c r="Q220" s="72">
        <f>Q221</f>
        <v>32.5</v>
      </c>
      <c r="R220" s="72">
        <f t="shared" si="67"/>
        <v>0.30000000000000004</v>
      </c>
      <c r="S220" s="72">
        <f t="shared" si="67"/>
        <v>0</v>
      </c>
      <c r="T220" s="72">
        <f t="shared" si="67"/>
        <v>0</v>
      </c>
    </row>
    <row r="221" spans="1:20" ht="133.5" customHeight="1">
      <c r="A221" s="21" t="e">
        <f t="shared" si="66"/>
        <v>#REF!</v>
      </c>
      <c r="B221" s="68" t="s">
        <v>21</v>
      </c>
      <c r="C221" s="68" t="s">
        <v>162</v>
      </c>
      <c r="D221" s="68" t="s">
        <v>226</v>
      </c>
      <c r="E221" s="68" t="s">
        <v>22</v>
      </c>
      <c r="F221" s="68" t="s">
        <v>21</v>
      </c>
      <c r="G221" s="68" t="s">
        <v>49</v>
      </c>
      <c r="H221" s="68" t="s">
        <v>23</v>
      </c>
      <c r="I221" s="68" t="s">
        <v>165</v>
      </c>
      <c r="J221" s="69" t="s">
        <v>247</v>
      </c>
      <c r="K221" s="36"/>
      <c r="L221" s="36"/>
      <c r="M221" s="36"/>
      <c r="N221" s="36"/>
      <c r="O221" s="48"/>
      <c r="P221" s="86">
        <f>P225+P222</f>
        <v>32.5</v>
      </c>
      <c r="Q221" s="72">
        <f>Q222+Q224+Q225</f>
        <v>32.5</v>
      </c>
      <c r="R221" s="72">
        <f t="shared" ref="R221:T221" si="68">R222+R224+R225</f>
        <v>0.30000000000000004</v>
      </c>
      <c r="S221" s="72">
        <f t="shared" si="68"/>
        <v>0</v>
      </c>
      <c r="T221" s="72">
        <f t="shared" si="68"/>
        <v>0</v>
      </c>
    </row>
    <row r="222" spans="1:20" ht="54">
      <c r="A222" s="21" t="e">
        <f t="shared" si="66"/>
        <v>#REF!</v>
      </c>
      <c r="B222" s="68" t="s">
        <v>390</v>
      </c>
      <c r="C222" s="68" t="s">
        <v>162</v>
      </c>
      <c r="D222" s="68" t="s">
        <v>226</v>
      </c>
      <c r="E222" s="68" t="s">
        <v>49</v>
      </c>
      <c r="F222" s="68" t="s">
        <v>21</v>
      </c>
      <c r="G222" s="68" t="s">
        <v>49</v>
      </c>
      <c r="H222" s="68" t="s">
        <v>23</v>
      </c>
      <c r="I222" s="68" t="s">
        <v>165</v>
      </c>
      <c r="J222" s="69" t="s">
        <v>383</v>
      </c>
      <c r="K222" s="36">
        <v>100</v>
      </c>
      <c r="L222" s="36">
        <v>100</v>
      </c>
      <c r="M222" s="36">
        <v>100</v>
      </c>
      <c r="N222" s="36">
        <v>100</v>
      </c>
      <c r="O222" s="48" t="s">
        <v>391</v>
      </c>
      <c r="P222" s="86">
        <f>P223</f>
        <v>2.2000000000000002</v>
      </c>
      <c r="Q222" s="72">
        <f>Q223</f>
        <v>2.2000000000000002</v>
      </c>
      <c r="R222" s="72">
        <v>0.1</v>
      </c>
      <c r="S222" s="72">
        <v>0</v>
      </c>
      <c r="T222" s="72">
        <v>0</v>
      </c>
    </row>
    <row r="223" spans="1:20" ht="63">
      <c r="A223" s="21" t="e">
        <f t="shared" si="66"/>
        <v>#REF!</v>
      </c>
      <c r="B223" s="68" t="s">
        <v>390</v>
      </c>
      <c r="C223" s="68" t="s">
        <v>162</v>
      </c>
      <c r="D223" s="68" t="s">
        <v>226</v>
      </c>
      <c r="E223" s="68" t="s">
        <v>49</v>
      </c>
      <c r="F223" s="68" t="s">
        <v>30</v>
      </c>
      <c r="G223" s="68" t="s">
        <v>49</v>
      </c>
      <c r="H223" s="68" t="s">
        <v>23</v>
      </c>
      <c r="I223" s="68" t="s">
        <v>165</v>
      </c>
      <c r="J223" s="69" t="s">
        <v>384</v>
      </c>
      <c r="K223" s="36">
        <v>100</v>
      </c>
      <c r="L223" s="36">
        <v>100</v>
      </c>
      <c r="M223" s="36">
        <v>100</v>
      </c>
      <c r="N223" s="36">
        <v>100</v>
      </c>
      <c r="O223" s="48" t="s">
        <v>391</v>
      </c>
      <c r="P223" s="86">
        <v>2.2000000000000002</v>
      </c>
      <c r="Q223" s="72">
        <v>2.2000000000000002</v>
      </c>
      <c r="R223" s="72">
        <v>0.1</v>
      </c>
      <c r="S223" s="72">
        <v>0</v>
      </c>
      <c r="T223" s="72">
        <v>0</v>
      </c>
    </row>
    <row r="224" spans="1:20" ht="94.5">
      <c r="A224" s="21" t="e">
        <f t="shared" si="66"/>
        <v>#REF!</v>
      </c>
      <c r="B224" s="68" t="s">
        <v>21</v>
      </c>
      <c r="C224" s="68" t="s">
        <v>162</v>
      </c>
      <c r="D224" s="68" t="s">
        <v>226</v>
      </c>
      <c r="E224" s="68" t="s">
        <v>115</v>
      </c>
      <c r="F224" s="68" t="s">
        <v>220</v>
      </c>
      <c r="G224" s="68" t="s">
        <v>49</v>
      </c>
      <c r="H224" s="68" t="s">
        <v>23</v>
      </c>
      <c r="I224" s="68" t="s">
        <v>165</v>
      </c>
      <c r="J224" s="69" t="s">
        <v>385</v>
      </c>
      <c r="K224" s="36"/>
      <c r="L224" s="36"/>
      <c r="M224" s="36"/>
      <c r="N224" s="36"/>
      <c r="O224" s="48"/>
      <c r="P224" s="86"/>
      <c r="Q224" s="72">
        <v>0</v>
      </c>
      <c r="R224" s="72">
        <v>0.1</v>
      </c>
      <c r="S224" s="72">
        <v>0</v>
      </c>
      <c r="T224" s="72">
        <v>0</v>
      </c>
    </row>
    <row r="225" spans="1:30" ht="94.5">
      <c r="A225" s="21" t="e">
        <f t="shared" si="66"/>
        <v>#REF!</v>
      </c>
      <c r="B225" s="68" t="s">
        <v>163</v>
      </c>
      <c r="C225" s="68" t="s">
        <v>162</v>
      </c>
      <c r="D225" s="68" t="s">
        <v>226</v>
      </c>
      <c r="E225" s="68" t="s">
        <v>227</v>
      </c>
      <c r="F225" s="68" t="s">
        <v>30</v>
      </c>
      <c r="G225" s="68" t="s">
        <v>49</v>
      </c>
      <c r="H225" s="68" t="s">
        <v>23</v>
      </c>
      <c r="I225" s="68" t="s">
        <v>165</v>
      </c>
      <c r="J225" s="69" t="s">
        <v>159</v>
      </c>
      <c r="K225" s="36">
        <v>100</v>
      </c>
      <c r="L225" s="36">
        <v>100</v>
      </c>
      <c r="M225" s="36">
        <v>100</v>
      </c>
      <c r="N225" s="36">
        <v>100</v>
      </c>
      <c r="O225" s="48" t="s">
        <v>388</v>
      </c>
      <c r="P225" s="86">
        <v>30.3</v>
      </c>
      <c r="Q225" s="72">
        <v>30.3</v>
      </c>
      <c r="R225" s="77">
        <v>0.1</v>
      </c>
      <c r="S225" s="77">
        <v>0</v>
      </c>
      <c r="T225" s="77">
        <v>0</v>
      </c>
    </row>
    <row r="226" spans="1:30" ht="94.5">
      <c r="A226" s="21" t="e">
        <f t="shared" si="66"/>
        <v>#REF!</v>
      </c>
      <c r="B226" s="68" t="s">
        <v>163</v>
      </c>
      <c r="C226" s="68" t="s">
        <v>162</v>
      </c>
      <c r="D226" s="68" t="s">
        <v>169</v>
      </c>
      <c r="E226" s="68" t="s">
        <v>22</v>
      </c>
      <c r="F226" s="68" t="s">
        <v>21</v>
      </c>
      <c r="G226" s="68" t="s">
        <v>22</v>
      </c>
      <c r="H226" s="68" t="s">
        <v>23</v>
      </c>
      <c r="I226" s="68" t="s">
        <v>21</v>
      </c>
      <c r="J226" s="69" t="s">
        <v>376</v>
      </c>
      <c r="K226" s="36">
        <v>100</v>
      </c>
      <c r="L226" s="36">
        <v>100</v>
      </c>
      <c r="M226" s="36">
        <v>100</v>
      </c>
      <c r="N226" s="36">
        <v>100</v>
      </c>
      <c r="O226" s="48" t="s">
        <v>388</v>
      </c>
      <c r="P226" s="86">
        <f>P227</f>
        <v>-1159.5</v>
      </c>
      <c r="Q226" s="72">
        <f>Q227</f>
        <v>-1159.5</v>
      </c>
      <c r="R226" s="72">
        <f t="shared" ref="R226:AD227" si="69">R227</f>
        <v>-0.3</v>
      </c>
      <c r="S226" s="72">
        <f t="shared" si="69"/>
        <v>0</v>
      </c>
      <c r="T226" s="72">
        <f t="shared" si="69"/>
        <v>0</v>
      </c>
      <c r="U226" s="52">
        <f t="shared" si="69"/>
        <v>0</v>
      </c>
      <c r="V226" s="52">
        <f t="shared" si="69"/>
        <v>0</v>
      </c>
      <c r="W226" s="52">
        <f t="shared" si="69"/>
        <v>0</v>
      </c>
      <c r="X226" s="52">
        <f t="shared" si="69"/>
        <v>0</v>
      </c>
      <c r="Y226" s="52">
        <f t="shared" si="69"/>
        <v>0</v>
      </c>
      <c r="Z226" s="52">
        <f t="shared" si="69"/>
        <v>0</v>
      </c>
      <c r="AA226" s="52">
        <f t="shared" si="69"/>
        <v>0</v>
      </c>
      <c r="AB226" s="52">
        <f t="shared" si="69"/>
        <v>0</v>
      </c>
      <c r="AC226" s="52">
        <f t="shared" si="69"/>
        <v>0</v>
      </c>
      <c r="AD226" s="52">
        <f t="shared" si="69"/>
        <v>0</v>
      </c>
    </row>
    <row r="227" spans="1:30" ht="78.75">
      <c r="A227" s="21" t="e">
        <f t="shared" si="66"/>
        <v>#REF!</v>
      </c>
      <c r="B227" s="68" t="s">
        <v>163</v>
      </c>
      <c r="C227" s="68" t="s">
        <v>162</v>
      </c>
      <c r="D227" s="68" t="s">
        <v>169</v>
      </c>
      <c r="E227" s="68" t="s">
        <v>22</v>
      </c>
      <c r="F227" s="68" t="s">
        <v>21</v>
      </c>
      <c r="G227" s="68" t="s">
        <v>49</v>
      </c>
      <c r="H227" s="68" t="s">
        <v>23</v>
      </c>
      <c r="I227" s="68" t="s">
        <v>165</v>
      </c>
      <c r="J227" s="69" t="s">
        <v>160</v>
      </c>
      <c r="K227" s="36">
        <v>100</v>
      </c>
      <c r="L227" s="36">
        <v>100</v>
      </c>
      <c r="M227" s="36">
        <v>100</v>
      </c>
      <c r="N227" s="36">
        <v>100</v>
      </c>
      <c r="O227" s="48" t="s">
        <v>388</v>
      </c>
      <c r="P227" s="86">
        <f>P228</f>
        <v>-1159.5</v>
      </c>
      <c r="Q227" s="72">
        <f>Q228</f>
        <v>-1159.5</v>
      </c>
      <c r="R227" s="72">
        <f t="shared" si="69"/>
        <v>-0.3</v>
      </c>
      <c r="S227" s="72">
        <f t="shared" si="69"/>
        <v>0</v>
      </c>
      <c r="T227" s="72">
        <f t="shared" si="69"/>
        <v>0</v>
      </c>
      <c r="U227" s="52">
        <f t="shared" si="69"/>
        <v>0</v>
      </c>
      <c r="V227" s="52">
        <f t="shared" si="69"/>
        <v>0</v>
      </c>
      <c r="W227" s="52">
        <f t="shared" si="69"/>
        <v>0</v>
      </c>
      <c r="X227" s="52">
        <f t="shared" si="69"/>
        <v>0</v>
      </c>
      <c r="Y227" s="52">
        <f t="shared" si="69"/>
        <v>0</v>
      </c>
      <c r="Z227" s="52">
        <f t="shared" si="69"/>
        <v>0</v>
      </c>
      <c r="AA227" s="52">
        <f t="shared" si="69"/>
        <v>0</v>
      </c>
      <c r="AB227" s="52">
        <f t="shared" si="69"/>
        <v>0</v>
      </c>
      <c r="AC227" s="52">
        <f t="shared" si="69"/>
        <v>0</v>
      </c>
      <c r="AD227" s="52">
        <f t="shared" si="69"/>
        <v>0</v>
      </c>
    </row>
    <row r="228" spans="1:30" ht="78.75">
      <c r="A228" s="21" t="e">
        <f t="shared" si="66"/>
        <v>#REF!</v>
      </c>
      <c r="B228" s="68" t="s">
        <v>163</v>
      </c>
      <c r="C228" s="68" t="s">
        <v>162</v>
      </c>
      <c r="D228" s="68" t="s">
        <v>169</v>
      </c>
      <c r="E228" s="68" t="s">
        <v>227</v>
      </c>
      <c r="F228" s="68" t="s">
        <v>30</v>
      </c>
      <c r="G228" s="68" t="s">
        <v>49</v>
      </c>
      <c r="H228" s="68" t="s">
        <v>23</v>
      </c>
      <c r="I228" s="68" t="s">
        <v>165</v>
      </c>
      <c r="J228" s="69" t="s">
        <v>161</v>
      </c>
      <c r="K228" s="36">
        <v>100</v>
      </c>
      <c r="L228" s="36">
        <v>100</v>
      </c>
      <c r="M228" s="36">
        <v>100</v>
      </c>
      <c r="N228" s="36">
        <v>100</v>
      </c>
      <c r="O228" s="48" t="s">
        <v>388</v>
      </c>
      <c r="P228" s="86">
        <v>-1159.5</v>
      </c>
      <c r="Q228" s="72">
        <v>-1159.5</v>
      </c>
      <c r="R228" s="77">
        <v>-0.3</v>
      </c>
      <c r="S228" s="77">
        <v>0</v>
      </c>
      <c r="T228" s="77">
        <v>0</v>
      </c>
    </row>
    <row r="229" spans="1:30" s="29" customFormat="1">
      <c r="A229" s="118" t="s">
        <v>122</v>
      </c>
      <c r="B229" s="119"/>
      <c r="C229" s="119"/>
      <c r="D229" s="119"/>
      <c r="E229" s="119"/>
      <c r="F229" s="119"/>
      <c r="G229" s="119"/>
      <c r="H229" s="119"/>
      <c r="I229" s="119"/>
      <c r="J229" s="119"/>
      <c r="K229" s="89"/>
      <c r="L229" s="89"/>
      <c r="M229" s="89"/>
      <c r="N229" s="89"/>
      <c r="O229" s="89"/>
      <c r="P229" s="90">
        <f>P7+P107</f>
        <v>803123.5</v>
      </c>
      <c r="Q229" s="90">
        <f>Q7+Q107</f>
        <v>1133354.5999999999</v>
      </c>
      <c r="R229" s="90">
        <f>R7+R107</f>
        <v>1005061.3</v>
      </c>
      <c r="S229" s="90">
        <f>S7+S107</f>
        <v>919498.7</v>
      </c>
      <c r="T229" s="90">
        <f>T7+T107</f>
        <v>907442.5</v>
      </c>
      <c r="U229" s="91"/>
      <c r="V229" s="92"/>
      <c r="W229" s="93"/>
      <c r="X229" s="93"/>
    </row>
    <row r="230" spans="1:30">
      <c r="A230" s="3"/>
      <c r="J230" s="14"/>
      <c r="K230" s="14"/>
      <c r="L230" s="14"/>
      <c r="M230" s="14"/>
      <c r="N230" s="14"/>
      <c r="O230" s="14"/>
      <c r="P230" s="14"/>
      <c r="Q230" s="94"/>
      <c r="R230" s="7"/>
      <c r="S230" s="7"/>
      <c r="T230" s="7"/>
      <c r="W230" s="9"/>
      <c r="X230" s="9"/>
      <c r="Y230" s="95"/>
      <c r="Z230" s="95"/>
    </row>
    <row r="231" spans="1:30">
      <c r="Q231" s="97"/>
      <c r="R231" s="97"/>
      <c r="S231" s="97"/>
      <c r="T231" s="97"/>
    </row>
    <row r="232" spans="1:30">
      <c r="R232" s="7"/>
      <c r="S232" s="7"/>
      <c r="T232" s="7"/>
    </row>
    <row r="233" spans="1:30">
      <c r="R233" s="7"/>
      <c r="S233" s="7"/>
      <c r="T233" s="7"/>
    </row>
    <row r="234" spans="1:30">
      <c r="R234" s="7"/>
      <c r="S234" s="7"/>
      <c r="T234" s="7"/>
    </row>
    <row r="235" spans="1:30">
      <c r="R235" s="7"/>
      <c r="S235" s="7"/>
      <c r="T235" s="7"/>
    </row>
    <row r="236" spans="1:30">
      <c r="R236" s="7"/>
      <c r="S236" s="7"/>
      <c r="T236" s="7"/>
    </row>
    <row r="237" spans="1:30">
      <c r="R237" s="7"/>
      <c r="S237" s="7"/>
      <c r="T237" s="7"/>
    </row>
    <row r="238" spans="1:30">
      <c r="R238" s="7"/>
      <c r="S238" s="7"/>
      <c r="T238" s="7"/>
    </row>
    <row r="239" spans="1:30">
      <c r="R239" s="7"/>
      <c r="S239" s="7"/>
      <c r="T239" s="7"/>
    </row>
    <row r="240" spans="1:30">
      <c r="R240" s="7"/>
      <c r="S240" s="7"/>
      <c r="T240" s="7"/>
    </row>
    <row r="241" spans="10:20">
      <c r="R241" s="7"/>
      <c r="S241" s="7"/>
      <c r="T241" s="7"/>
    </row>
    <row r="242" spans="10:20">
      <c r="R242" s="7"/>
      <c r="S242" s="7"/>
      <c r="T242" s="7"/>
    </row>
    <row r="243" spans="10:20">
      <c r="R243" s="7"/>
      <c r="S243" s="7"/>
      <c r="T243" s="7"/>
    </row>
    <row r="244" spans="10:20">
      <c r="R244" s="7"/>
      <c r="S244" s="7"/>
      <c r="T244" s="7"/>
    </row>
    <row r="245" spans="10:20">
      <c r="R245" s="7"/>
      <c r="S245" s="7"/>
      <c r="T245" s="7"/>
    </row>
    <row r="246" spans="10:20">
      <c r="R246" s="7"/>
      <c r="S246" s="7"/>
      <c r="T246" s="7"/>
    </row>
    <row r="247" spans="10:20">
      <c r="R247" s="7"/>
      <c r="S247" s="7"/>
      <c r="T247" s="7"/>
    </row>
    <row r="248" spans="10:20">
      <c r="R248" s="7"/>
      <c r="S248" s="7"/>
      <c r="T248" s="7"/>
    </row>
    <row r="249" spans="10:20">
      <c r="R249" s="7"/>
      <c r="S249" s="7"/>
      <c r="T249" s="7"/>
    </row>
    <row r="250" spans="10:20">
      <c r="R250" s="7"/>
      <c r="S250" s="7"/>
      <c r="T250" s="7"/>
    </row>
    <row r="251" spans="10:20">
      <c r="R251" s="7"/>
      <c r="S251" s="7"/>
      <c r="T251" s="7"/>
    </row>
    <row r="252" spans="10:20">
      <c r="R252" s="7"/>
      <c r="S252" s="7"/>
      <c r="T252" s="7"/>
    </row>
    <row r="253" spans="10:20">
      <c r="R253" s="7"/>
      <c r="S253" s="7"/>
      <c r="T253" s="7"/>
    </row>
    <row r="254" spans="10:20">
      <c r="R254" s="7"/>
      <c r="S254" s="7"/>
      <c r="T254" s="7"/>
    </row>
    <row r="255" spans="10:20">
      <c r="J255" s="14"/>
      <c r="K255" s="14"/>
      <c r="L255" s="14"/>
      <c r="M255" s="14"/>
      <c r="N255" s="14"/>
      <c r="O255" s="14"/>
      <c r="P255" s="14"/>
      <c r="Q255" s="14"/>
      <c r="R255" s="7"/>
      <c r="S255" s="7"/>
      <c r="T255" s="7"/>
    </row>
    <row r="256" spans="10:20">
      <c r="J256" s="14"/>
      <c r="K256" s="14"/>
      <c r="L256" s="14"/>
      <c r="M256" s="14"/>
      <c r="N256" s="14"/>
      <c r="O256" s="14"/>
      <c r="P256" s="14"/>
      <c r="Q256" s="14"/>
      <c r="R256" s="7"/>
      <c r="S256" s="7"/>
      <c r="T256" s="7"/>
    </row>
    <row r="257" spans="10:20">
      <c r="J257" s="14"/>
      <c r="K257" s="14"/>
      <c r="L257" s="14"/>
      <c r="M257" s="14"/>
      <c r="N257" s="14"/>
      <c r="O257" s="14"/>
      <c r="P257" s="14"/>
      <c r="Q257" s="14"/>
      <c r="R257" s="7"/>
      <c r="S257" s="7"/>
      <c r="T257" s="7"/>
    </row>
    <row r="258" spans="10:20">
      <c r="J258" s="14"/>
      <c r="K258" s="14"/>
      <c r="L258" s="14"/>
      <c r="M258" s="14"/>
      <c r="N258" s="14"/>
      <c r="O258" s="14"/>
      <c r="P258" s="14"/>
      <c r="Q258" s="14"/>
      <c r="R258" s="7"/>
      <c r="S258" s="7"/>
      <c r="T258" s="7"/>
    </row>
    <row r="259" spans="10:20">
      <c r="J259" s="14"/>
      <c r="K259" s="14"/>
      <c r="L259" s="14"/>
      <c r="M259" s="14"/>
      <c r="N259" s="14"/>
      <c r="O259" s="14"/>
      <c r="P259" s="14"/>
      <c r="Q259" s="14"/>
      <c r="R259" s="7"/>
      <c r="S259" s="7"/>
      <c r="T259" s="7"/>
    </row>
    <row r="260" spans="10:20">
      <c r="J260" s="14"/>
      <c r="K260" s="14"/>
      <c r="L260" s="14"/>
      <c r="M260" s="14"/>
      <c r="N260" s="14"/>
      <c r="O260" s="14"/>
      <c r="P260" s="14"/>
      <c r="Q260" s="14"/>
      <c r="R260" s="7"/>
      <c r="S260" s="7"/>
      <c r="T260" s="7"/>
    </row>
    <row r="261" spans="10:20">
      <c r="J261" s="14"/>
      <c r="K261" s="14"/>
      <c r="L261" s="14"/>
      <c r="M261" s="14"/>
      <c r="N261" s="14"/>
      <c r="O261" s="14"/>
      <c r="P261" s="14"/>
      <c r="Q261" s="14"/>
      <c r="R261" s="7"/>
      <c r="S261" s="7"/>
      <c r="T261" s="7"/>
    </row>
    <row r="262" spans="10:20">
      <c r="J262" s="14"/>
      <c r="K262" s="14"/>
      <c r="L262" s="14"/>
      <c r="M262" s="14"/>
      <c r="N262" s="14"/>
      <c r="O262" s="14"/>
      <c r="P262" s="14"/>
      <c r="Q262" s="14"/>
      <c r="R262" s="7"/>
      <c r="S262" s="7"/>
      <c r="T262" s="7"/>
    </row>
    <row r="263" spans="10:20">
      <c r="J263" s="14"/>
      <c r="K263" s="14"/>
      <c r="L263" s="14"/>
      <c r="M263" s="14"/>
      <c r="N263" s="14"/>
      <c r="O263" s="14"/>
      <c r="P263" s="14"/>
      <c r="Q263" s="14"/>
      <c r="R263" s="7"/>
      <c r="S263" s="7"/>
      <c r="T263" s="7"/>
    </row>
    <row r="264" spans="10:20">
      <c r="J264" s="14"/>
      <c r="K264" s="14"/>
      <c r="L264" s="14"/>
      <c r="M264" s="14"/>
      <c r="N264" s="14"/>
      <c r="O264" s="14"/>
      <c r="P264" s="14"/>
      <c r="Q264" s="14"/>
      <c r="R264" s="7"/>
      <c r="S264" s="7"/>
      <c r="T264" s="7"/>
    </row>
    <row r="265" spans="10:20">
      <c r="J265" s="14"/>
      <c r="K265" s="14"/>
      <c r="L265" s="14"/>
      <c r="M265" s="14"/>
      <c r="N265" s="14"/>
      <c r="O265" s="14"/>
      <c r="P265" s="14"/>
      <c r="Q265" s="14"/>
      <c r="R265" s="7"/>
      <c r="S265" s="7"/>
      <c r="T265" s="7"/>
    </row>
    <row r="266" spans="10:20">
      <c r="J266" s="14"/>
      <c r="K266" s="14"/>
      <c r="L266" s="14"/>
      <c r="M266" s="14"/>
      <c r="N266" s="14"/>
      <c r="O266" s="14"/>
      <c r="P266" s="14"/>
      <c r="Q266" s="14"/>
      <c r="R266" s="7"/>
      <c r="S266" s="7"/>
      <c r="T266" s="7"/>
    </row>
    <row r="267" spans="10:20">
      <c r="J267" s="14"/>
      <c r="K267" s="14"/>
      <c r="L267" s="14"/>
      <c r="M267" s="14"/>
      <c r="N267" s="14"/>
      <c r="O267" s="14"/>
      <c r="P267" s="14"/>
      <c r="Q267" s="14"/>
      <c r="R267" s="7"/>
      <c r="S267" s="7"/>
      <c r="T267" s="7"/>
    </row>
    <row r="268" spans="10:20">
      <c r="J268" s="14"/>
      <c r="K268" s="14"/>
      <c r="L268" s="14"/>
      <c r="M268" s="14"/>
      <c r="N268" s="14"/>
      <c r="O268" s="14"/>
      <c r="P268" s="14"/>
      <c r="Q268" s="14"/>
      <c r="R268" s="7"/>
      <c r="S268" s="7"/>
      <c r="T268" s="7"/>
    </row>
    <row r="269" spans="10:20">
      <c r="J269" s="14"/>
      <c r="K269" s="14"/>
      <c r="L269" s="14"/>
      <c r="M269" s="14"/>
      <c r="N269" s="14"/>
      <c r="O269" s="14"/>
      <c r="P269" s="14"/>
      <c r="Q269" s="14"/>
      <c r="R269" s="7"/>
      <c r="S269" s="7"/>
      <c r="T269" s="7"/>
    </row>
    <row r="270" spans="10:20">
      <c r="J270" s="14"/>
      <c r="K270" s="14"/>
      <c r="L270" s="14"/>
      <c r="M270" s="14"/>
      <c r="N270" s="14"/>
      <c r="O270" s="14"/>
      <c r="P270" s="14"/>
      <c r="Q270" s="14"/>
      <c r="R270" s="7"/>
      <c r="S270" s="7"/>
      <c r="T270" s="7"/>
    </row>
    <row r="271" spans="10:20">
      <c r="J271" s="14"/>
      <c r="K271" s="14"/>
      <c r="L271" s="14"/>
      <c r="M271" s="14"/>
      <c r="N271" s="14"/>
      <c r="O271" s="14"/>
      <c r="P271" s="14"/>
      <c r="Q271" s="14"/>
      <c r="R271" s="7"/>
      <c r="S271" s="7"/>
      <c r="T271" s="7"/>
    </row>
    <row r="272" spans="10:20">
      <c r="J272" s="14"/>
      <c r="K272" s="14"/>
      <c r="L272" s="14"/>
      <c r="M272" s="14"/>
      <c r="N272" s="14"/>
      <c r="O272" s="14"/>
      <c r="P272" s="14"/>
      <c r="Q272" s="14"/>
      <c r="R272" s="7"/>
      <c r="S272" s="7"/>
      <c r="T272" s="7"/>
    </row>
    <row r="273" spans="10:20">
      <c r="J273" s="14"/>
      <c r="K273" s="14"/>
      <c r="L273" s="14"/>
      <c r="M273" s="14"/>
      <c r="N273" s="14"/>
      <c r="O273" s="14"/>
      <c r="P273" s="14"/>
      <c r="Q273" s="14"/>
      <c r="R273" s="7"/>
      <c r="S273" s="7"/>
      <c r="T273" s="7"/>
    </row>
    <row r="274" spans="10:20">
      <c r="J274" s="14"/>
      <c r="K274" s="14"/>
      <c r="L274" s="14"/>
      <c r="M274" s="14"/>
      <c r="N274" s="14"/>
      <c r="O274" s="14"/>
      <c r="P274" s="14"/>
      <c r="Q274" s="14"/>
      <c r="R274" s="7"/>
      <c r="S274" s="7"/>
      <c r="T274" s="7"/>
    </row>
    <row r="275" spans="10:20">
      <c r="J275" s="14"/>
      <c r="K275" s="14"/>
      <c r="L275" s="14"/>
      <c r="M275" s="14"/>
      <c r="N275" s="14"/>
      <c r="O275" s="14"/>
      <c r="P275" s="14"/>
      <c r="Q275" s="14"/>
      <c r="R275" s="7"/>
      <c r="S275" s="7"/>
      <c r="T275" s="7"/>
    </row>
    <row r="276" spans="10:20">
      <c r="J276" s="14"/>
      <c r="K276" s="14"/>
      <c r="L276" s="14"/>
      <c r="M276" s="14"/>
      <c r="N276" s="14"/>
      <c r="O276" s="14"/>
      <c r="P276" s="14"/>
      <c r="Q276" s="14"/>
      <c r="R276" s="7"/>
      <c r="S276" s="7"/>
      <c r="T276" s="7"/>
    </row>
    <row r="277" spans="10:20">
      <c r="J277" s="14"/>
      <c r="K277" s="14"/>
      <c r="L277" s="14"/>
      <c r="M277" s="14"/>
      <c r="N277" s="14"/>
      <c r="O277" s="14"/>
      <c r="P277" s="14"/>
      <c r="Q277" s="14"/>
      <c r="R277" s="7"/>
      <c r="S277" s="7"/>
      <c r="T277" s="7"/>
    </row>
    <row r="278" spans="10:20">
      <c r="J278" s="14"/>
      <c r="K278" s="14"/>
      <c r="L278" s="14"/>
      <c r="M278" s="14"/>
      <c r="N278" s="14"/>
      <c r="O278" s="14"/>
      <c r="P278" s="14"/>
      <c r="Q278" s="14"/>
      <c r="R278" s="7"/>
      <c r="S278" s="7"/>
      <c r="T278" s="7"/>
    </row>
    <row r="279" spans="10:20">
      <c r="J279" s="14"/>
      <c r="K279" s="14"/>
      <c r="L279" s="14"/>
      <c r="M279" s="14"/>
      <c r="N279" s="14"/>
      <c r="O279" s="14"/>
      <c r="P279" s="14"/>
      <c r="Q279" s="14"/>
      <c r="R279" s="7"/>
      <c r="S279" s="7"/>
      <c r="T279" s="7"/>
    </row>
    <row r="280" spans="10:20">
      <c r="J280" s="14"/>
      <c r="K280" s="14"/>
      <c r="L280" s="14"/>
      <c r="M280" s="14"/>
      <c r="N280" s="14"/>
      <c r="O280" s="14"/>
      <c r="P280" s="14"/>
      <c r="Q280" s="14"/>
      <c r="R280" s="7"/>
      <c r="S280" s="7"/>
      <c r="T280" s="7"/>
    </row>
    <row r="281" spans="10:20">
      <c r="J281" s="14"/>
      <c r="K281" s="14"/>
      <c r="L281" s="14"/>
      <c r="M281" s="14"/>
      <c r="N281" s="14"/>
      <c r="O281" s="14"/>
      <c r="P281" s="14"/>
      <c r="Q281" s="14"/>
      <c r="R281" s="7"/>
      <c r="S281" s="7"/>
      <c r="T281" s="7"/>
    </row>
    <row r="282" spans="10:20">
      <c r="J282" s="14"/>
      <c r="K282" s="14"/>
      <c r="L282" s="14"/>
      <c r="M282" s="14"/>
      <c r="N282" s="14"/>
      <c r="O282" s="14"/>
      <c r="P282" s="14"/>
      <c r="Q282" s="14"/>
      <c r="R282" s="7"/>
      <c r="S282" s="7"/>
      <c r="T282" s="7"/>
    </row>
    <row r="283" spans="10:20">
      <c r="J283" s="14"/>
      <c r="K283" s="14"/>
      <c r="L283" s="14"/>
      <c r="M283" s="14"/>
      <c r="N283" s="14"/>
      <c r="O283" s="14"/>
      <c r="P283" s="14"/>
      <c r="Q283" s="14"/>
      <c r="R283" s="7"/>
      <c r="S283" s="7"/>
      <c r="T283" s="7"/>
    </row>
    <row r="284" spans="10:20">
      <c r="J284" s="14"/>
      <c r="K284" s="14"/>
      <c r="L284" s="14"/>
      <c r="M284" s="14"/>
      <c r="N284" s="14"/>
      <c r="O284" s="14"/>
      <c r="P284" s="14"/>
      <c r="Q284" s="14"/>
      <c r="R284" s="7"/>
      <c r="S284" s="7"/>
      <c r="T284" s="7"/>
    </row>
    <row r="285" spans="10:20">
      <c r="J285" s="14"/>
      <c r="K285" s="14"/>
      <c r="L285" s="14"/>
      <c r="M285" s="14"/>
      <c r="N285" s="14"/>
      <c r="O285" s="14"/>
      <c r="P285" s="14"/>
      <c r="Q285" s="14"/>
      <c r="R285" s="7"/>
      <c r="S285" s="7"/>
      <c r="T285" s="7"/>
    </row>
    <row r="286" spans="10:20">
      <c r="J286" s="14"/>
      <c r="K286" s="14"/>
      <c r="L286" s="14"/>
      <c r="M286" s="14"/>
      <c r="N286" s="14"/>
      <c r="O286" s="14"/>
      <c r="P286" s="14"/>
      <c r="Q286" s="14"/>
      <c r="R286" s="7"/>
      <c r="S286" s="7"/>
      <c r="T286" s="7"/>
    </row>
    <row r="287" spans="10:20">
      <c r="J287" s="14"/>
      <c r="K287" s="14"/>
      <c r="L287" s="14"/>
      <c r="M287" s="14"/>
      <c r="N287" s="14"/>
      <c r="O287" s="14"/>
      <c r="P287" s="14"/>
      <c r="Q287" s="14"/>
      <c r="R287" s="7"/>
      <c r="S287" s="7"/>
      <c r="T287" s="7"/>
    </row>
    <row r="288" spans="10:20">
      <c r="J288" s="14"/>
      <c r="K288" s="14"/>
      <c r="L288" s="14"/>
      <c r="M288" s="14"/>
      <c r="N288" s="14"/>
      <c r="O288" s="14"/>
      <c r="P288" s="14"/>
      <c r="Q288" s="14"/>
      <c r="R288" s="7"/>
      <c r="S288" s="7"/>
      <c r="T288" s="7"/>
    </row>
    <row r="289" spans="10:20">
      <c r="J289" s="14"/>
      <c r="K289" s="14"/>
      <c r="L289" s="14"/>
      <c r="M289" s="14"/>
      <c r="N289" s="14"/>
      <c r="O289" s="14"/>
      <c r="P289" s="14"/>
      <c r="Q289" s="14"/>
      <c r="R289" s="7"/>
      <c r="S289" s="7"/>
      <c r="T289" s="7"/>
    </row>
    <row r="290" spans="10:20">
      <c r="J290" s="14"/>
      <c r="K290" s="14"/>
      <c r="L290" s="14"/>
      <c r="M290" s="14"/>
      <c r="N290" s="14"/>
      <c r="O290" s="14"/>
      <c r="P290" s="14"/>
      <c r="Q290" s="14"/>
      <c r="R290" s="7"/>
      <c r="S290" s="7"/>
      <c r="T290" s="7"/>
    </row>
    <row r="291" spans="10:20">
      <c r="J291" s="14"/>
      <c r="K291" s="14"/>
      <c r="L291" s="14"/>
      <c r="M291" s="14"/>
      <c r="N291" s="14"/>
      <c r="O291" s="14"/>
      <c r="P291" s="14"/>
      <c r="Q291" s="14"/>
      <c r="R291" s="7"/>
      <c r="S291" s="7"/>
      <c r="T291" s="7"/>
    </row>
    <row r="292" spans="10:20">
      <c r="J292" s="14"/>
      <c r="K292" s="14"/>
      <c r="L292" s="14"/>
      <c r="M292" s="14"/>
      <c r="N292" s="14"/>
      <c r="O292" s="14"/>
      <c r="P292" s="14"/>
      <c r="Q292" s="14"/>
      <c r="R292" s="7"/>
      <c r="S292" s="7"/>
      <c r="T292" s="7"/>
    </row>
    <row r="293" spans="10:20">
      <c r="J293" s="14"/>
      <c r="K293" s="14"/>
      <c r="L293" s="14"/>
      <c r="M293" s="14"/>
      <c r="N293" s="14"/>
      <c r="O293" s="14"/>
      <c r="P293" s="14"/>
      <c r="Q293" s="14"/>
      <c r="R293" s="7"/>
      <c r="S293" s="7"/>
      <c r="T293" s="7"/>
    </row>
    <row r="294" spans="10:20">
      <c r="J294" s="14"/>
      <c r="K294" s="14"/>
      <c r="L294" s="14"/>
      <c r="M294" s="14"/>
      <c r="N294" s="14"/>
      <c r="O294" s="14"/>
      <c r="P294" s="14"/>
      <c r="Q294" s="14"/>
      <c r="R294" s="7"/>
      <c r="S294" s="7"/>
      <c r="T294" s="7"/>
    </row>
    <row r="295" spans="10:20">
      <c r="J295" s="14"/>
      <c r="K295" s="14"/>
      <c r="L295" s="14"/>
      <c r="M295" s="14"/>
      <c r="N295" s="14"/>
      <c r="O295" s="14"/>
      <c r="P295" s="14"/>
      <c r="Q295" s="14"/>
      <c r="R295" s="7"/>
      <c r="S295" s="7"/>
      <c r="T295" s="7"/>
    </row>
    <row r="296" spans="10:20">
      <c r="J296" s="14"/>
      <c r="K296" s="14"/>
      <c r="L296" s="14"/>
      <c r="M296" s="14"/>
      <c r="N296" s="14"/>
      <c r="O296" s="14"/>
      <c r="P296" s="14"/>
      <c r="Q296" s="14"/>
      <c r="R296" s="7"/>
      <c r="S296" s="7"/>
      <c r="T296" s="7"/>
    </row>
    <row r="297" spans="10:20">
      <c r="J297" s="14"/>
      <c r="K297" s="14"/>
      <c r="L297" s="14"/>
      <c r="M297" s="14"/>
      <c r="N297" s="14"/>
      <c r="O297" s="14"/>
      <c r="P297" s="14"/>
      <c r="Q297" s="14"/>
      <c r="R297" s="7"/>
      <c r="S297" s="7"/>
      <c r="T297" s="7"/>
    </row>
    <row r="298" spans="10:20">
      <c r="J298" s="14"/>
      <c r="K298" s="14"/>
      <c r="L298" s="14"/>
      <c r="M298" s="14"/>
      <c r="N298" s="14"/>
      <c r="O298" s="14"/>
      <c r="P298" s="14"/>
      <c r="Q298" s="14"/>
      <c r="R298" s="7"/>
      <c r="S298" s="7"/>
      <c r="T298" s="7"/>
    </row>
    <row r="299" spans="10:20">
      <c r="J299" s="14"/>
      <c r="K299" s="14"/>
      <c r="L299" s="14"/>
      <c r="M299" s="14"/>
      <c r="N299" s="14"/>
      <c r="O299" s="14"/>
      <c r="P299" s="14"/>
      <c r="Q299" s="14"/>
      <c r="R299" s="7"/>
      <c r="S299" s="7"/>
      <c r="T299" s="7"/>
    </row>
    <row r="300" spans="10:20">
      <c r="J300" s="14"/>
      <c r="K300" s="14"/>
      <c r="L300" s="14"/>
      <c r="M300" s="14"/>
      <c r="N300" s="14"/>
      <c r="O300" s="14"/>
      <c r="P300" s="14"/>
      <c r="Q300" s="14"/>
      <c r="R300" s="7"/>
      <c r="S300" s="7"/>
      <c r="T300" s="7"/>
    </row>
    <row r="301" spans="10:20">
      <c r="J301" s="14"/>
      <c r="K301" s="14"/>
      <c r="L301" s="14"/>
      <c r="M301" s="14"/>
      <c r="N301" s="14"/>
      <c r="O301" s="14"/>
      <c r="P301" s="14"/>
      <c r="Q301" s="14"/>
      <c r="R301" s="7"/>
      <c r="S301" s="7"/>
      <c r="T301" s="7"/>
    </row>
    <row r="302" spans="10:20">
      <c r="J302" s="14"/>
      <c r="K302" s="14"/>
      <c r="L302" s="14"/>
      <c r="M302" s="14"/>
      <c r="N302" s="14"/>
      <c r="O302" s="14"/>
      <c r="P302" s="14"/>
      <c r="Q302" s="14"/>
      <c r="R302" s="7"/>
      <c r="S302" s="7"/>
      <c r="T302" s="7"/>
    </row>
    <row r="303" spans="10:20">
      <c r="J303" s="14"/>
      <c r="K303" s="14"/>
      <c r="L303" s="14"/>
      <c r="M303" s="14"/>
      <c r="N303" s="14"/>
      <c r="O303" s="14"/>
      <c r="P303" s="14"/>
      <c r="Q303" s="14"/>
      <c r="R303" s="7"/>
      <c r="S303" s="7"/>
      <c r="T303" s="7"/>
    </row>
    <row r="304" spans="10:20">
      <c r="J304" s="14"/>
      <c r="K304" s="14"/>
      <c r="L304" s="14"/>
      <c r="M304" s="14"/>
      <c r="N304" s="14"/>
      <c r="O304" s="14"/>
      <c r="P304" s="14"/>
      <c r="Q304" s="14"/>
      <c r="R304" s="7"/>
      <c r="S304" s="7"/>
      <c r="T304" s="7"/>
    </row>
    <row r="305" spans="10:20">
      <c r="J305" s="14"/>
      <c r="K305" s="14"/>
      <c r="L305" s="14"/>
      <c r="M305" s="14"/>
      <c r="N305" s="14"/>
      <c r="O305" s="14"/>
      <c r="P305" s="14"/>
      <c r="Q305" s="14"/>
      <c r="R305" s="7"/>
      <c r="S305" s="7"/>
      <c r="T305" s="7"/>
    </row>
    <row r="306" spans="10:20">
      <c r="J306" s="14"/>
      <c r="K306" s="14"/>
      <c r="L306" s="14"/>
      <c r="M306" s="14"/>
      <c r="N306" s="14"/>
      <c r="O306" s="14"/>
      <c r="P306" s="14"/>
      <c r="Q306" s="14"/>
      <c r="R306" s="7"/>
      <c r="S306" s="7"/>
      <c r="T306" s="7"/>
    </row>
    <row r="307" spans="10:20">
      <c r="J307" s="14"/>
      <c r="K307" s="14"/>
      <c r="L307" s="14"/>
      <c r="M307" s="14"/>
      <c r="N307" s="14"/>
      <c r="O307" s="14"/>
      <c r="P307" s="14"/>
      <c r="Q307" s="14"/>
      <c r="R307" s="7"/>
      <c r="S307" s="7"/>
      <c r="T307" s="7"/>
    </row>
    <row r="308" spans="10:20">
      <c r="J308" s="14"/>
      <c r="K308" s="14"/>
      <c r="L308" s="14"/>
      <c r="M308" s="14"/>
      <c r="N308" s="14"/>
      <c r="O308" s="14"/>
      <c r="P308" s="14"/>
      <c r="Q308" s="14"/>
      <c r="R308" s="7"/>
      <c r="S308" s="7"/>
      <c r="T308" s="7"/>
    </row>
    <row r="309" spans="10:20">
      <c r="J309" s="14"/>
      <c r="K309" s="14"/>
      <c r="L309" s="14"/>
      <c r="M309" s="14"/>
      <c r="N309" s="14"/>
      <c r="O309" s="14"/>
      <c r="P309" s="14"/>
      <c r="Q309" s="14"/>
      <c r="R309" s="7"/>
      <c r="S309" s="7"/>
      <c r="T309" s="7"/>
    </row>
    <row r="310" spans="10:20">
      <c r="J310" s="14"/>
      <c r="K310" s="14"/>
      <c r="L310" s="14"/>
      <c r="M310" s="14"/>
      <c r="N310" s="14"/>
      <c r="O310" s="14"/>
      <c r="P310" s="14"/>
      <c r="Q310" s="14"/>
      <c r="R310" s="7"/>
      <c r="S310" s="7"/>
      <c r="T310" s="7"/>
    </row>
    <row r="311" spans="10:20">
      <c r="J311" s="14"/>
      <c r="K311" s="14"/>
      <c r="L311" s="14"/>
      <c r="M311" s="14"/>
      <c r="N311" s="14"/>
      <c r="O311" s="14"/>
      <c r="P311" s="14"/>
      <c r="Q311" s="14"/>
      <c r="R311" s="7"/>
      <c r="S311" s="7"/>
      <c r="T311" s="7"/>
    </row>
    <row r="312" spans="10:20">
      <c r="J312" s="14"/>
      <c r="K312" s="14"/>
      <c r="L312" s="14"/>
      <c r="M312" s="14"/>
      <c r="N312" s="14"/>
      <c r="O312" s="14"/>
      <c r="P312" s="14"/>
      <c r="Q312" s="14"/>
      <c r="R312" s="7"/>
      <c r="S312" s="7"/>
      <c r="T312" s="7"/>
    </row>
    <row r="313" spans="10:20">
      <c r="J313" s="14"/>
      <c r="K313" s="14"/>
      <c r="L313" s="14"/>
      <c r="M313" s="14"/>
      <c r="N313" s="14"/>
      <c r="O313" s="14"/>
      <c r="P313" s="14"/>
      <c r="Q313" s="14"/>
      <c r="R313" s="7"/>
      <c r="S313" s="7"/>
      <c r="T313" s="7"/>
    </row>
    <row r="314" spans="10:20">
      <c r="J314" s="14"/>
      <c r="K314" s="14"/>
      <c r="L314" s="14"/>
      <c r="M314" s="14"/>
      <c r="N314" s="14"/>
      <c r="O314" s="14"/>
      <c r="P314" s="14"/>
      <c r="Q314" s="14"/>
      <c r="R314" s="7"/>
      <c r="S314" s="7"/>
      <c r="T314" s="7"/>
    </row>
    <row r="315" spans="10:20">
      <c r="J315" s="14"/>
      <c r="K315" s="14"/>
      <c r="L315" s="14"/>
      <c r="M315" s="14"/>
      <c r="N315" s="14"/>
      <c r="O315" s="14"/>
      <c r="P315" s="14"/>
      <c r="Q315" s="14"/>
      <c r="R315" s="7"/>
      <c r="S315" s="7"/>
      <c r="T315" s="7"/>
    </row>
    <row r="316" spans="10:20">
      <c r="J316" s="14"/>
      <c r="K316" s="14"/>
      <c r="L316" s="14"/>
      <c r="M316" s="14"/>
      <c r="N316" s="14"/>
      <c r="O316" s="14"/>
      <c r="P316" s="14"/>
      <c r="Q316" s="14"/>
      <c r="R316" s="7"/>
      <c r="S316" s="7"/>
      <c r="T316" s="7"/>
    </row>
    <row r="317" spans="10:20">
      <c r="J317" s="14"/>
      <c r="K317" s="14"/>
      <c r="L317" s="14"/>
      <c r="M317" s="14"/>
      <c r="N317" s="14"/>
      <c r="O317" s="14"/>
      <c r="P317" s="14"/>
      <c r="Q317" s="14"/>
      <c r="R317" s="7"/>
      <c r="S317" s="7"/>
      <c r="T317" s="7"/>
    </row>
    <row r="318" spans="10:20">
      <c r="J318" s="14"/>
      <c r="K318" s="14"/>
      <c r="L318" s="14"/>
      <c r="M318" s="14"/>
      <c r="N318" s="14"/>
      <c r="O318" s="14"/>
      <c r="P318" s="14"/>
      <c r="Q318" s="14"/>
      <c r="R318" s="7"/>
      <c r="S318" s="7"/>
      <c r="T318" s="7"/>
    </row>
    <row r="319" spans="10:20">
      <c r="J319" s="14"/>
      <c r="K319" s="14"/>
      <c r="L319" s="14"/>
      <c r="M319" s="14"/>
      <c r="N319" s="14"/>
      <c r="O319" s="14"/>
      <c r="P319" s="14"/>
      <c r="Q319" s="14"/>
      <c r="R319" s="7"/>
      <c r="S319" s="7"/>
      <c r="T319" s="7"/>
    </row>
    <row r="320" spans="10:20">
      <c r="J320" s="14"/>
      <c r="K320" s="14"/>
      <c r="L320" s="14"/>
      <c r="M320" s="14"/>
      <c r="N320" s="14"/>
      <c r="O320" s="14"/>
      <c r="P320" s="14"/>
      <c r="Q320" s="14"/>
      <c r="R320" s="7"/>
      <c r="S320" s="7"/>
      <c r="T320" s="7"/>
    </row>
    <row r="321" spans="10:20">
      <c r="J321" s="14"/>
      <c r="K321" s="14"/>
      <c r="L321" s="14"/>
      <c r="M321" s="14"/>
      <c r="N321" s="14"/>
      <c r="O321" s="14"/>
      <c r="P321" s="14"/>
      <c r="Q321" s="14"/>
      <c r="R321" s="7"/>
      <c r="S321" s="7"/>
      <c r="T321" s="7"/>
    </row>
    <row r="322" spans="10:20">
      <c r="J322" s="14"/>
      <c r="K322" s="14"/>
      <c r="L322" s="14"/>
      <c r="M322" s="14"/>
      <c r="N322" s="14"/>
      <c r="O322" s="14"/>
      <c r="P322" s="14"/>
      <c r="Q322" s="14"/>
      <c r="R322" s="7"/>
      <c r="S322" s="7"/>
      <c r="T322" s="7"/>
    </row>
    <row r="323" spans="10:20">
      <c r="J323" s="14"/>
      <c r="K323" s="14"/>
      <c r="L323" s="14"/>
      <c r="M323" s="14"/>
      <c r="N323" s="14"/>
      <c r="O323" s="14"/>
      <c r="P323" s="14"/>
      <c r="Q323" s="14"/>
      <c r="R323" s="7"/>
      <c r="S323" s="7"/>
      <c r="T323" s="7"/>
    </row>
    <row r="324" spans="10:20">
      <c r="J324" s="14"/>
      <c r="K324" s="14"/>
      <c r="L324" s="14"/>
      <c r="M324" s="14"/>
      <c r="N324" s="14"/>
      <c r="O324" s="14"/>
      <c r="P324" s="14"/>
      <c r="Q324" s="14"/>
      <c r="R324" s="7"/>
      <c r="S324" s="7"/>
      <c r="T324" s="7"/>
    </row>
    <row r="325" spans="10:20">
      <c r="J325" s="14"/>
      <c r="K325" s="14"/>
      <c r="L325" s="14"/>
      <c r="M325" s="14"/>
      <c r="N325" s="14"/>
      <c r="O325" s="14"/>
      <c r="P325" s="14"/>
      <c r="Q325" s="14"/>
      <c r="R325" s="7"/>
      <c r="S325" s="7"/>
      <c r="T325" s="7"/>
    </row>
    <row r="326" spans="10:20">
      <c r="J326" s="14"/>
      <c r="K326" s="14"/>
      <c r="L326" s="14"/>
      <c r="M326" s="14"/>
      <c r="N326" s="14"/>
      <c r="O326" s="14"/>
      <c r="P326" s="14"/>
      <c r="Q326" s="14"/>
      <c r="R326" s="7"/>
      <c r="S326" s="7"/>
      <c r="T326" s="7"/>
    </row>
    <row r="327" spans="10:20">
      <c r="J327" s="14"/>
      <c r="K327" s="14"/>
      <c r="L327" s="14"/>
      <c r="M327" s="14"/>
      <c r="N327" s="14"/>
      <c r="O327" s="14"/>
      <c r="P327" s="14"/>
      <c r="Q327" s="14"/>
      <c r="R327" s="7"/>
      <c r="S327" s="7"/>
      <c r="T327" s="7"/>
    </row>
    <row r="328" spans="10:20">
      <c r="J328" s="14"/>
      <c r="K328" s="14"/>
      <c r="L328" s="14"/>
      <c r="M328" s="14"/>
      <c r="N328" s="14"/>
      <c r="O328" s="14"/>
      <c r="P328" s="14"/>
      <c r="Q328" s="14"/>
      <c r="R328" s="7"/>
      <c r="S328" s="7"/>
      <c r="T328" s="7"/>
    </row>
    <row r="329" spans="10:20">
      <c r="J329" s="14"/>
      <c r="K329" s="14"/>
      <c r="L329" s="14"/>
      <c r="M329" s="14"/>
      <c r="N329" s="14"/>
      <c r="O329" s="14"/>
      <c r="P329" s="14"/>
      <c r="Q329" s="14"/>
      <c r="R329" s="7"/>
      <c r="S329" s="7"/>
      <c r="T329" s="7"/>
    </row>
    <row r="330" spans="10:20">
      <c r="J330" s="14"/>
      <c r="K330" s="14"/>
      <c r="L330" s="14"/>
      <c r="M330" s="14"/>
      <c r="N330" s="14"/>
      <c r="O330" s="14"/>
      <c r="P330" s="14"/>
      <c r="Q330" s="14"/>
      <c r="R330" s="7"/>
      <c r="S330" s="7"/>
      <c r="T330" s="7"/>
    </row>
    <row r="331" spans="10:20">
      <c r="J331" s="14"/>
      <c r="K331" s="14"/>
      <c r="L331" s="14"/>
      <c r="M331" s="14"/>
      <c r="N331" s="14"/>
      <c r="O331" s="14"/>
      <c r="P331" s="14"/>
      <c r="Q331" s="14"/>
      <c r="R331" s="7"/>
      <c r="S331" s="7"/>
      <c r="T331" s="7"/>
    </row>
    <row r="332" spans="10:20">
      <c r="J332" s="14"/>
      <c r="K332" s="14"/>
      <c r="L332" s="14"/>
      <c r="M332" s="14"/>
      <c r="N332" s="14"/>
      <c r="O332" s="14"/>
      <c r="P332" s="14"/>
      <c r="Q332" s="14"/>
      <c r="R332" s="7"/>
      <c r="S332" s="7"/>
      <c r="T332" s="7"/>
    </row>
    <row r="333" spans="10:20">
      <c r="J333" s="14"/>
      <c r="K333" s="14"/>
      <c r="L333" s="14"/>
      <c r="M333" s="14"/>
      <c r="N333" s="14"/>
      <c r="O333" s="14"/>
      <c r="P333" s="14"/>
      <c r="Q333" s="14"/>
      <c r="R333" s="7"/>
      <c r="S333" s="7"/>
      <c r="T333" s="7"/>
    </row>
    <row r="334" spans="10:20">
      <c r="J334" s="14"/>
      <c r="K334" s="14"/>
      <c r="L334" s="14"/>
      <c r="M334" s="14"/>
      <c r="N334" s="14"/>
      <c r="O334" s="14"/>
      <c r="P334" s="14"/>
      <c r="Q334" s="14"/>
      <c r="R334" s="7"/>
      <c r="S334" s="7"/>
      <c r="T334" s="7"/>
    </row>
    <row r="335" spans="10:20">
      <c r="J335" s="14"/>
      <c r="K335" s="14"/>
      <c r="L335" s="14"/>
      <c r="M335" s="14"/>
      <c r="N335" s="14"/>
      <c r="O335" s="14"/>
      <c r="P335" s="14"/>
      <c r="Q335" s="14"/>
      <c r="R335" s="7"/>
      <c r="S335" s="7"/>
      <c r="T335" s="7"/>
    </row>
    <row r="336" spans="10:20">
      <c r="J336" s="14"/>
      <c r="K336" s="14"/>
      <c r="L336" s="14"/>
      <c r="M336" s="14"/>
      <c r="N336" s="14"/>
      <c r="O336" s="14"/>
      <c r="P336" s="14"/>
      <c r="Q336" s="14"/>
      <c r="R336" s="7"/>
      <c r="S336" s="7"/>
      <c r="T336" s="7"/>
    </row>
    <row r="337" spans="10:20">
      <c r="J337" s="14"/>
      <c r="K337" s="14"/>
      <c r="L337" s="14"/>
      <c r="M337" s="14"/>
      <c r="N337" s="14"/>
      <c r="O337" s="14"/>
      <c r="P337" s="14"/>
      <c r="Q337" s="14"/>
      <c r="R337" s="7"/>
      <c r="S337" s="7"/>
      <c r="T337" s="7"/>
    </row>
    <row r="338" spans="10:20">
      <c r="J338" s="14"/>
      <c r="K338" s="14"/>
      <c r="L338" s="14"/>
      <c r="M338" s="14"/>
      <c r="N338" s="14"/>
      <c r="O338" s="14"/>
      <c r="P338" s="14"/>
      <c r="Q338" s="14"/>
      <c r="R338" s="7"/>
      <c r="S338" s="7"/>
      <c r="T338" s="7"/>
    </row>
    <row r="339" spans="10:20">
      <c r="J339" s="14"/>
      <c r="K339" s="14"/>
      <c r="L339" s="14"/>
      <c r="M339" s="14"/>
      <c r="N339" s="14"/>
      <c r="O339" s="14"/>
      <c r="P339" s="14"/>
      <c r="Q339" s="14"/>
      <c r="R339" s="7"/>
      <c r="S339" s="7"/>
      <c r="T339" s="7"/>
    </row>
    <row r="340" spans="10:20">
      <c r="J340" s="14"/>
      <c r="K340" s="14"/>
      <c r="L340" s="14"/>
      <c r="M340" s="14"/>
      <c r="N340" s="14"/>
      <c r="O340" s="14"/>
      <c r="P340" s="14"/>
      <c r="Q340" s="14"/>
      <c r="R340" s="7"/>
      <c r="S340" s="7"/>
      <c r="T340" s="7"/>
    </row>
    <row r="341" spans="10:20">
      <c r="J341" s="14"/>
      <c r="K341" s="14"/>
      <c r="L341" s="14"/>
      <c r="M341" s="14"/>
      <c r="N341" s="14"/>
      <c r="O341" s="14"/>
      <c r="P341" s="14"/>
      <c r="Q341" s="14"/>
      <c r="R341" s="7"/>
      <c r="S341" s="7"/>
      <c r="T341" s="7"/>
    </row>
    <row r="342" spans="10:20">
      <c r="J342" s="14"/>
      <c r="K342" s="14"/>
      <c r="L342" s="14"/>
      <c r="M342" s="14"/>
      <c r="N342" s="14"/>
      <c r="O342" s="14"/>
      <c r="P342" s="14"/>
      <c r="Q342" s="14"/>
      <c r="R342" s="7"/>
      <c r="S342" s="7"/>
      <c r="T342" s="7"/>
    </row>
    <row r="343" spans="10:20">
      <c r="J343" s="14"/>
      <c r="K343" s="14"/>
      <c r="L343" s="14"/>
      <c r="M343" s="14"/>
      <c r="N343" s="14"/>
      <c r="O343" s="14"/>
      <c r="P343" s="14"/>
      <c r="Q343" s="14"/>
      <c r="R343" s="7"/>
      <c r="S343" s="7"/>
      <c r="T343" s="7"/>
    </row>
    <row r="344" spans="10:20">
      <c r="J344" s="14"/>
      <c r="K344" s="14"/>
      <c r="L344" s="14"/>
      <c r="M344" s="14"/>
      <c r="N344" s="14"/>
      <c r="O344" s="14"/>
      <c r="P344" s="14"/>
      <c r="Q344" s="14"/>
      <c r="R344" s="7"/>
      <c r="S344" s="7"/>
      <c r="T344" s="7"/>
    </row>
    <row r="345" spans="10:20">
      <c r="J345" s="14"/>
      <c r="K345" s="14"/>
      <c r="L345" s="14"/>
      <c r="M345" s="14"/>
      <c r="N345" s="14"/>
      <c r="O345" s="14"/>
      <c r="P345" s="14"/>
      <c r="Q345" s="14"/>
      <c r="R345" s="7"/>
      <c r="S345" s="7"/>
      <c r="T345" s="7"/>
    </row>
    <row r="346" spans="10:20">
      <c r="J346" s="14"/>
      <c r="K346" s="14"/>
      <c r="L346" s="14"/>
      <c r="M346" s="14"/>
      <c r="N346" s="14"/>
      <c r="O346" s="14"/>
      <c r="P346" s="14"/>
      <c r="Q346" s="14"/>
      <c r="R346" s="7"/>
      <c r="S346" s="7"/>
      <c r="T346" s="7"/>
    </row>
    <row r="347" spans="10:20">
      <c r="J347" s="14"/>
      <c r="K347" s="14"/>
      <c r="L347" s="14"/>
      <c r="M347" s="14"/>
      <c r="N347" s="14"/>
      <c r="O347" s="14"/>
      <c r="P347" s="14"/>
      <c r="Q347" s="14"/>
      <c r="R347" s="7"/>
      <c r="S347" s="7"/>
      <c r="T347" s="7"/>
    </row>
    <row r="348" spans="10:20">
      <c r="J348" s="14"/>
      <c r="K348" s="14"/>
      <c r="L348" s="14"/>
      <c r="M348" s="14"/>
      <c r="N348" s="14"/>
      <c r="O348" s="14"/>
      <c r="P348" s="14"/>
      <c r="Q348" s="14"/>
      <c r="R348" s="7"/>
      <c r="S348" s="7"/>
      <c r="T348" s="7"/>
    </row>
    <row r="349" spans="10:20">
      <c r="J349" s="14"/>
      <c r="K349" s="14"/>
      <c r="L349" s="14"/>
      <c r="M349" s="14"/>
      <c r="N349" s="14"/>
      <c r="O349" s="14"/>
      <c r="P349" s="14"/>
      <c r="Q349" s="14"/>
      <c r="R349" s="7"/>
      <c r="S349" s="7"/>
      <c r="T349" s="7"/>
    </row>
    <row r="350" spans="10:20">
      <c r="J350" s="14"/>
      <c r="K350" s="14"/>
      <c r="L350" s="14"/>
      <c r="M350" s="14"/>
      <c r="N350" s="14"/>
      <c r="O350" s="14"/>
      <c r="P350" s="14"/>
      <c r="Q350" s="14"/>
      <c r="R350" s="7"/>
      <c r="S350" s="7"/>
      <c r="T350" s="7"/>
    </row>
    <row r="351" spans="10:20">
      <c r="J351" s="14"/>
      <c r="K351" s="14"/>
      <c r="L351" s="14"/>
      <c r="M351" s="14"/>
      <c r="N351" s="14"/>
      <c r="O351" s="14"/>
      <c r="P351" s="14"/>
      <c r="Q351" s="14"/>
      <c r="R351" s="7"/>
      <c r="S351" s="7"/>
      <c r="T351" s="7"/>
    </row>
    <row r="352" spans="10:20">
      <c r="J352" s="14"/>
      <c r="K352" s="14"/>
      <c r="L352" s="14"/>
      <c r="M352" s="14"/>
      <c r="N352" s="14"/>
      <c r="O352" s="14"/>
      <c r="P352" s="14"/>
      <c r="Q352" s="14"/>
      <c r="R352" s="7"/>
      <c r="S352" s="7"/>
      <c r="T352" s="7"/>
    </row>
    <row r="353" spans="10:20">
      <c r="J353" s="14"/>
      <c r="K353" s="14"/>
      <c r="L353" s="14"/>
      <c r="M353" s="14"/>
      <c r="N353" s="14"/>
      <c r="O353" s="14"/>
      <c r="P353" s="14"/>
      <c r="Q353" s="14"/>
      <c r="R353" s="7"/>
      <c r="S353" s="7"/>
      <c r="T353" s="7"/>
    </row>
    <row r="354" spans="10:20">
      <c r="J354" s="14"/>
      <c r="K354" s="14"/>
      <c r="L354" s="14"/>
      <c r="M354" s="14"/>
      <c r="N354" s="14"/>
      <c r="O354" s="14"/>
      <c r="P354" s="14"/>
      <c r="Q354" s="14"/>
      <c r="R354" s="7"/>
      <c r="S354" s="7"/>
      <c r="T354" s="7"/>
    </row>
    <row r="355" spans="10:20">
      <c r="J355" s="14"/>
      <c r="K355" s="14"/>
      <c r="L355" s="14"/>
      <c r="M355" s="14"/>
      <c r="N355" s="14"/>
      <c r="O355" s="14"/>
      <c r="P355" s="14"/>
      <c r="Q355" s="14"/>
      <c r="R355" s="7"/>
      <c r="S355" s="7"/>
      <c r="T355" s="7"/>
    </row>
    <row r="356" spans="10:20">
      <c r="J356" s="14"/>
      <c r="K356" s="14"/>
      <c r="L356" s="14"/>
      <c r="M356" s="14"/>
      <c r="N356" s="14"/>
      <c r="O356" s="14"/>
      <c r="P356" s="14"/>
      <c r="Q356" s="14"/>
      <c r="R356" s="7"/>
      <c r="S356" s="7"/>
      <c r="T356" s="7"/>
    </row>
    <row r="357" spans="10:20">
      <c r="J357" s="14"/>
      <c r="K357" s="14"/>
      <c r="L357" s="14"/>
      <c r="M357" s="14"/>
      <c r="N357" s="14"/>
      <c r="O357" s="14"/>
      <c r="P357" s="14"/>
      <c r="Q357" s="14"/>
      <c r="R357" s="7"/>
      <c r="S357" s="7"/>
      <c r="T357" s="7"/>
    </row>
    <row r="358" spans="10:20">
      <c r="J358" s="14"/>
      <c r="K358" s="14"/>
      <c r="L358" s="14"/>
      <c r="M358" s="14"/>
      <c r="N358" s="14"/>
      <c r="O358" s="14"/>
      <c r="P358" s="14"/>
      <c r="Q358" s="14"/>
      <c r="R358" s="7"/>
      <c r="S358" s="7"/>
      <c r="T358" s="7"/>
    </row>
    <row r="359" spans="10:20">
      <c r="J359" s="14"/>
      <c r="K359" s="14"/>
      <c r="L359" s="14"/>
      <c r="M359" s="14"/>
      <c r="N359" s="14"/>
      <c r="O359" s="14"/>
      <c r="P359" s="14"/>
      <c r="Q359" s="14"/>
      <c r="R359" s="7"/>
      <c r="S359" s="7"/>
      <c r="T359" s="7"/>
    </row>
    <row r="360" spans="10:20">
      <c r="J360" s="14"/>
      <c r="K360" s="14"/>
      <c r="L360" s="14"/>
      <c r="M360" s="14"/>
      <c r="N360" s="14"/>
      <c r="O360" s="14"/>
      <c r="P360" s="14"/>
      <c r="Q360" s="14"/>
      <c r="R360" s="7"/>
      <c r="S360" s="7"/>
      <c r="T360" s="7"/>
    </row>
    <row r="361" spans="10:20">
      <c r="J361" s="14"/>
      <c r="K361" s="14"/>
      <c r="L361" s="14"/>
      <c r="M361" s="14"/>
      <c r="N361" s="14"/>
      <c r="O361" s="14"/>
      <c r="P361" s="14"/>
      <c r="Q361" s="14"/>
      <c r="R361" s="7"/>
      <c r="S361" s="7"/>
      <c r="T361" s="7"/>
    </row>
    <row r="362" spans="10:20">
      <c r="J362" s="14"/>
      <c r="K362" s="14"/>
      <c r="L362" s="14"/>
      <c r="M362" s="14"/>
      <c r="N362" s="14"/>
      <c r="O362" s="14"/>
      <c r="P362" s="14"/>
      <c r="Q362" s="14"/>
      <c r="R362" s="7"/>
      <c r="S362" s="7"/>
      <c r="T362" s="7"/>
    </row>
    <row r="363" spans="10:20">
      <c r="J363" s="14"/>
      <c r="K363" s="14"/>
      <c r="L363" s="14"/>
      <c r="M363" s="14"/>
      <c r="N363" s="14"/>
      <c r="O363" s="14"/>
      <c r="P363" s="14"/>
      <c r="Q363" s="14"/>
      <c r="R363" s="7"/>
      <c r="S363" s="7"/>
      <c r="T363" s="7"/>
    </row>
    <row r="364" spans="10:20">
      <c r="J364" s="14"/>
      <c r="K364" s="14"/>
      <c r="L364" s="14"/>
      <c r="M364" s="14"/>
      <c r="N364" s="14"/>
      <c r="O364" s="14"/>
      <c r="P364" s="14"/>
      <c r="Q364" s="14"/>
      <c r="R364" s="7"/>
      <c r="S364" s="7"/>
      <c r="T364" s="7"/>
    </row>
    <row r="365" spans="10:20">
      <c r="J365" s="14"/>
      <c r="K365" s="14"/>
      <c r="L365" s="14"/>
      <c r="M365" s="14"/>
      <c r="N365" s="14"/>
      <c r="O365" s="14"/>
      <c r="P365" s="14"/>
      <c r="Q365" s="14"/>
      <c r="R365" s="7"/>
      <c r="S365" s="7"/>
      <c r="T365" s="7"/>
    </row>
    <row r="366" spans="10:20">
      <c r="J366" s="14"/>
      <c r="K366" s="14"/>
      <c r="L366" s="14"/>
      <c r="M366" s="14"/>
      <c r="N366" s="14"/>
      <c r="O366" s="14"/>
      <c r="P366" s="14"/>
      <c r="Q366" s="14"/>
      <c r="R366" s="7"/>
      <c r="S366" s="7"/>
      <c r="T366" s="7"/>
    </row>
    <row r="367" spans="10:20">
      <c r="J367" s="14"/>
      <c r="K367" s="14"/>
      <c r="L367" s="14"/>
      <c r="M367" s="14"/>
      <c r="N367" s="14"/>
      <c r="O367" s="14"/>
      <c r="P367" s="14"/>
      <c r="Q367" s="14"/>
      <c r="R367" s="7"/>
      <c r="S367" s="7"/>
      <c r="T367" s="7"/>
    </row>
    <row r="368" spans="10:20">
      <c r="J368" s="14"/>
      <c r="K368" s="14"/>
      <c r="L368" s="14"/>
      <c r="M368" s="14"/>
      <c r="N368" s="14"/>
      <c r="O368" s="14"/>
      <c r="P368" s="14"/>
      <c r="Q368" s="14"/>
      <c r="R368" s="7"/>
      <c r="S368" s="7"/>
      <c r="T368" s="7"/>
    </row>
    <row r="369" spans="10:20">
      <c r="J369" s="14"/>
      <c r="K369" s="14"/>
      <c r="L369" s="14"/>
      <c r="M369" s="14"/>
      <c r="N369" s="14"/>
      <c r="O369" s="14"/>
      <c r="P369" s="14"/>
      <c r="Q369" s="14"/>
      <c r="R369" s="7"/>
      <c r="S369" s="7"/>
      <c r="T369" s="7"/>
    </row>
    <row r="370" spans="10:20">
      <c r="J370" s="14"/>
      <c r="K370" s="14"/>
      <c r="L370" s="14"/>
      <c r="M370" s="14"/>
      <c r="N370" s="14"/>
      <c r="O370" s="14"/>
      <c r="P370" s="14"/>
      <c r="Q370" s="14"/>
      <c r="R370" s="7"/>
      <c r="S370" s="7"/>
      <c r="T370" s="7"/>
    </row>
    <row r="371" spans="10:20">
      <c r="J371" s="14"/>
      <c r="K371" s="14"/>
      <c r="L371" s="14"/>
      <c r="M371" s="14"/>
      <c r="N371" s="14"/>
      <c r="O371" s="14"/>
      <c r="P371" s="14"/>
      <c r="Q371" s="14"/>
      <c r="R371" s="7"/>
      <c r="S371" s="7"/>
      <c r="T371" s="7"/>
    </row>
    <row r="372" spans="10:20">
      <c r="J372" s="14"/>
      <c r="K372" s="14"/>
      <c r="L372" s="14"/>
      <c r="M372" s="14"/>
      <c r="N372" s="14"/>
      <c r="O372" s="14"/>
      <c r="P372" s="14"/>
      <c r="Q372" s="14"/>
      <c r="R372" s="7"/>
      <c r="S372" s="7"/>
      <c r="T372" s="7"/>
    </row>
    <row r="373" spans="10:20">
      <c r="J373" s="14"/>
      <c r="K373" s="14"/>
      <c r="L373" s="14"/>
      <c r="M373" s="14"/>
      <c r="N373" s="14"/>
      <c r="O373" s="14"/>
      <c r="P373" s="14"/>
      <c r="Q373" s="14"/>
      <c r="R373" s="7"/>
      <c r="S373" s="7"/>
      <c r="T373" s="7"/>
    </row>
    <row r="374" spans="10:20">
      <c r="J374" s="14"/>
      <c r="K374" s="14"/>
      <c r="L374" s="14"/>
      <c r="M374" s="14"/>
      <c r="N374" s="14"/>
      <c r="O374" s="14"/>
      <c r="P374" s="14"/>
      <c r="Q374" s="14"/>
      <c r="R374" s="7"/>
      <c r="S374" s="7"/>
      <c r="T374" s="7"/>
    </row>
    <row r="375" spans="10:20">
      <c r="J375" s="14"/>
      <c r="K375" s="14"/>
      <c r="L375" s="14"/>
      <c r="M375" s="14"/>
      <c r="N375" s="14"/>
      <c r="O375" s="14"/>
      <c r="P375" s="14"/>
      <c r="Q375" s="14"/>
      <c r="R375" s="7"/>
      <c r="S375" s="7"/>
      <c r="T375" s="7"/>
    </row>
    <row r="376" spans="10:20">
      <c r="J376" s="14"/>
      <c r="K376" s="14"/>
      <c r="L376" s="14"/>
      <c r="M376" s="14"/>
      <c r="N376" s="14"/>
      <c r="O376" s="14"/>
      <c r="P376" s="14"/>
      <c r="Q376" s="14"/>
      <c r="R376" s="7"/>
      <c r="S376" s="7"/>
      <c r="T376" s="7"/>
    </row>
    <row r="377" spans="10:20">
      <c r="J377" s="14"/>
      <c r="K377" s="14"/>
      <c r="L377" s="14"/>
      <c r="M377" s="14"/>
      <c r="N377" s="14"/>
      <c r="O377" s="14"/>
      <c r="P377" s="14"/>
      <c r="Q377" s="14"/>
      <c r="R377" s="7"/>
      <c r="S377" s="7"/>
      <c r="T377" s="7"/>
    </row>
    <row r="378" spans="10:20">
      <c r="J378" s="14"/>
      <c r="K378" s="14"/>
      <c r="L378" s="14"/>
      <c r="M378" s="14"/>
      <c r="N378" s="14"/>
      <c r="O378" s="14"/>
      <c r="P378" s="14"/>
      <c r="Q378" s="14"/>
      <c r="R378" s="7"/>
      <c r="S378" s="7"/>
      <c r="T378" s="7"/>
    </row>
    <row r="379" spans="10:20">
      <c r="J379" s="14"/>
      <c r="K379" s="14"/>
      <c r="L379" s="14"/>
      <c r="M379" s="14"/>
      <c r="N379" s="14"/>
      <c r="O379" s="14"/>
      <c r="P379" s="14"/>
      <c r="Q379" s="14"/>
      <c r="R379" s="7"/>
      <c r="S379" s="7"/>
      <c r="T379" s="7"/>
    </row>
    <row r="380" spans="10:20">
      <c r="J380" s="14"/>
      <c r="K380" s="14"/>
      <c r="L380" s="14"/>
      <c r="M380" s="14"/>
      <c r="N380" s="14"/>
      <c r="O380" s="14"/>
      <c r="P380" s="14"/>
      <c r="Q380" s="14"/>
      <c r="R380" s="7"/>
      <c r="S380" s="7"/>
      <c r="T380" s="7"/>
    </row>
    <row r="381" spans="10:20">
      <c r="J381" s="14"/>
      <c r="K381" s="14"/>
      <c r="L381" s="14"/>
      <c r="M381" s="14"/>
      <c r="N381" s="14"/>
      <c r="O381" s="14"/>
      <c r="P381" s="14"/>
      <c r="Q381" s="14"/>
      <c r="R381" s="7"/>
      <c r="S381" s="7"/>
      <c r="T381" s="7"/>
    </row>
    <row r="382" spans="10:20">
      <c r="J382" s="14"/>
      <c r="K382" s="14"/>
      <c r="L382" s="14"/>
      <c r="M382" s="14"/>
      <c r="N382" s="14"/>
      <c r="O382" s="14"/>
      <c r="P382" s="14"/>
      <c r="Q382" s="14"/>
      <c r="R382" s="7"/>
      <c r="S382" s="7"/>
      <c r="T382" s="7"/>
    </row>
    <row r="383" spans="10:20">
      <c r="J383" s="14"/>
      <c r="K383" s="14"/>
      <c r="L383" s="14"/>
      <c r="M383" s="14"/>
      <c r="N383" s="14"/>
      <c r="O383" s="14"/>
      <c r="P383" s="14"/>
      <c r="Q383" s="14"/>
      <c r="R383" s="7"/>
      <c r="S383" s="7"/>
      <c r="T383" s="7"/>
    </row>
    <row r="384" spans="10:20">
      <c r="J384" s="14"/>
      <c r="K384" s="14"/>
      <c r="L384" s="14"/>
      <c r="M384" s="14"/>
      <c r="N384" s="14"/>
      <c r="O384" s="14"/>
      <c r="P384" s="14"/>
      <c r="Q384" s="14"/>
      <c r="R384" s="7"/>
      <c r="S384" s="7"/>
      <c r="T384" s="7"/>
    </row>
    <row r="385" spans="10:20">
      <c r="J385" s="14"/>
      <c r="K385" s="14"/>
      <c r="L385" s="14"/>
      <c r="M385" s="14"/>
      <c r="N385" s="14"/>
      <c r="O385" s="14"/>
      <c r="P385" s="14"/>
      <c r="Q385" s="14"/>
      <c r="R385" s="7"/>
      <c r="S385" s="7"/>
      <c r="T385" s="7"/>
    </row>
    <row r="386" spans="10:20">
      <c r="J386" s="14"/>
      <c r="K386" s="14"/>
      <c r="L386" s="14"/>
      <c r="M386" s="14"/>
      <c r="N386" s="14"/>
      <c r="O386" s="14"/>
      <c r="P386" s="14"/>
      <c r="Q386" s="14"/>
      <c r="R386" s="7"/>
      <c r="S386" s="7"/>
      <c r="T386" s="7"/>
    </row>
    <row r="387" spans="10:20">
      <c r="J387" s="14"/>
      <c r="K387" s="14"/>
      <c r="L387" s="14"/>
      <c r="M387" s="14"/>
      <c r="N387" s="14"/>
      <c r="O387" s="14"/>
      <c r="P387" s="14"/>
      <c r="Q387" s="14"/>
      <c r="R387" s="7"/>
      <c r="S387" s="7"/>
      <c r="T387" s="7"/>
    </row>
    <row r="388" spans="10:20">
      <c r="J388" s="14"/>
      <c r="K388" s="14"/>
      <c r="L388" s="14"/>
      <c r="M388" s="14"/>
      <c r="N388" s="14"/>
      <c r="O388" s="14"/>
      <c r="P388" s="14"/>
      <c r="Q388" s="14"/>
      <c r="R388" s="7"/>
      <c r="S388" s="7"/>
      <c r="T388" s="7"/>
    </row>
    <row r="389" spans="10:20">
      <c r="J389" s="14"/>
      <c r="K389" s="14"/>
      <c r="L389" s="14"/>
      <c r="M389" s="14"/>
      <c r="N389" s="14"/>
      <c r="O389" s="14"/>
      <c r="P389" s="14"/>
      <c r="Q389" s="14"/>
      <c r="R389" s="7"/>
      <c r="S389" s="7"/>
      <c r="T389" s="7"/>
    </row>
    <row r="390" spans="10:20">
      <c r="J390" s="14"/>
      <c r="K390" s="14"/>
      <c r="L390" s="14"/>
      <c r="M390" s="14"/>
      <c r="N390" s="14"/>
      <c r="O390" s="14"/>
      <c r="P390" s="14"/>
      <c r="Q390" s="14"/>
      <c r="R390" s="7"/>
      <c r="S390" s="7"/>
      <c r="T390" s="7"/>
    </row>
    <row r="391" spans="10:20">
      <c r="J391" s="14"/>
      <c r="K391" s="14"/>
      <c r="L391" s="14"/>
      <c r="M391" s="14"/>
      <c r="N391" s="14"/>
      <c r="O391" s="14"/>
      <c r="P391" s="14"/>
      <c r="Q391" s="14"/>
      <c r="R391" s="7"/>
      <c r="S391" s="7"/>
      <c r="T391" s="7"/>
    </row>
    <row r="392" spans="10:20">
      <c r="J392" s="14"/>
      <c r="K392" s="14"/>
      <c r="L392" s="14"/>
      <c r="M392" s="14"/>
      <c r="N392" s="14"/>
      <c r="O392" s="14"/>
      <c r="P392" s="14"/>
      <c r="Q392" s="14"/>
      <c r="R392" s="7"/>
      <c r="S392" s="7"/>
      <c r="T392" s="7"/>
    </row>
    <row r="393" spans="10:20">
      <c r="J393" s="14"/>
      <c r="K393" s="14"/>
      <c r="L393" s="14"/>
      <c r="M393" s="14"/>
      <c r="N393" s="14"/>
      <c r="O393" s="14"/>
      <c r="P393" s="14"/>
      <c r="Q393" s="14"/>
      <c r="R393" s="7"/>
      <c r="S393" s="7"/>
      <c r="T393" s="7"/>
    </row>
    <row r="394" spans="10:20">
      <c r="J394" s="14"/>
      <c r="K394" s="14"/>
      <c r="L394" s="14"/>
      <c r="M394" s="14"/>
      <c r="N394" s="14"/>
      <c r="O394" s="14"/>
      <c r="P394" s="14"/>
      <c r="Q394" s="14"/>
      <c r="R394" s="7"/>
      <c r="S394" s="7"/>
      <c r="T394" s="7"/>
    </row>
    <row r="395" spans="10:20">
      <c r="J395" s="14"/>
      <c r="K395" s="14"/>
      <c r="L395" s="14"/>
      <c r="M395" s="14"/>
      <c r="N395" s="14"/>
      <c r="O395" s="14"/>
      <c r="P395" s="14"/>
      <c r="Q395" s="14"/>
      <c r="R395" s="7"/>
      <c r="S395" s="7"/>
      <c r="T395" s="7"/>
    </row>
    <row r="396" spans="10:20">
      <c r="J396" s="14"/>
      <c r="K396" s="14"/>
      <c r="L396" s="14"/>
      <c r="M396" s="14"/>
      <c r="N396" s="14"/>
      <c r="O396" s="14"/>
      <c r="P396" s="14"/>
      <c r="Q396" s="14"/>
      <c r="R396" s="7"/>
      <c r="S396" s="7"/>
      <c r="T396" s="7"/>
    </row>
    <row r="397" spans="10:20">
      <c r="J397" s="14"/>
      <c r="K397" s="14"/>
      <c r="L397" s="14"/>
      <c r="M397" s="14"/>
      <c r="N397" s="14"/>
      <c r="O397" s="14"/>
      <c r="P397" s="14"/>
      <c r="Q397" s="14"/>
      <c r="R397" s="7"/>
      <c r="S397" s="7"/>
      <c r="T397" s="7"/>
    </row>
    <row r="398" spans="10:20">
      <c r="J398" s="14"/>
      <c r="K398" s="14"/>
      <c r="L398" s="14"/>
      <c r="M398" s="14"/>
      <c r="N398" s="14"/>
      <c r="O398" s="14"/>
      <c r="P398" s="14"/>
      <c r="Q398" s="14"/>
      <c r="R398" s="7"/>
      <c r="S398" s="7"/>
      <c r="T398" s="7"/>
    </row>
    <row r="399" spans="10:20">
      <c r="J399" s="14"/>
      <c r="K399" s="14"/>
      <c r="L399" s="14"/>
      <c r="M399" s="14"/>
      <c r="N399" s="14"/>
      <c r="O399" s="14"/>
      <c r="P399" s="14"/>
      <c r="Q399" s="14"/>
      <c r="R399" s="7"/>
      <c r="S399" s="7"/>
      <c r="T399" s="7"/>
    </row>
    <row r="400" spans="10:20">
      <c r="J400" s="14"/>
      <c r="K400" s="14"/>
      <c r="L400" s="14"/>
      <c r="M400" s="14"/>
      <c r="N400" s="14"/>
      <c r="O400" s="14"/>
      <c r="P400" s="14"/>
      <c r="Q400" s="14"/>
      <c r="R400" s="7"/>
      <c r="S400" s="7"/>
      <c r="T400" s="7"/>
    </row>
    <row r="401" spans="10:20">
      <c r="J401" s="14"/>
      <c r="K401" s="14"/>
      <c r="L401" s="14"/>
      <c r="M401" s="14"/>
      <c r="N401" s="14"/>
      <c r="O401" s="14"/>
      <c r="P401" s="14"/>
      <c r="Q401" s="14"/>
      <c r="R401" s="7"/>
      <c r="S401" s="7"/>
      <c r="T401" s="7"/>
    </row>
    <row r="402" spans="10:20">
      <c r="J402" s="14"/>
      <c r="K402" s="14"/>
      <c r="L402" s="14"/>
      <c r="M402" s="14"/>
      <c r="N402" s="14"/>
      <c r="O402" s="14"/>
      <c r="P402" s="14"/>
      <c r="Q402" s="14"/>
      <c r="R402" s="7"/>
      <c r="S402" s="7"/>
      <c r="T402" s="7"/>
    </row>
    <row r="403" spans="10:20">
      <c r="J403" s="14"/>
      <c r="K403" s="14"/>
      <c r="L403" s="14"/>
      <c r="M403" s="14"/>
      <c r="N403" s="14"/>
      <c r="O403" s="14"/>
      <c r="P403" s="14"/>
      <c r="Q403" s="14"/>
      <c r="R403" s="7"/>
      <c r="S403" s="7"/>
      <c r="T403" s="7"/>
    </row>
    <row r="404" spans="10:20">
      <c r="J404" s="14"/>
      <c r="K404" s="14"/>
      <c r="L404" s="14"/>
      <c r="M404" s="14"/>
      <c r="N404" s="14"/>
      <c r="O404" s="14"/>
      <c r="P404" s="14"/>
      <c r="Q404" s="14"/>
      <c r="R404" s="7"/>
      <c r="S404" s="7"/>
      <c r="T404" s="7"/>
    </row>
    <row r="405" spans="10:20">
      <c r="J405" s="14"/>
      <c r="K405" s="14"/>
      <c r="L405" s="14"/>
      <c r="M405" s="14"/>
      <c r="N405" s="14"/>
      <c r="O405" s="14"/>
      <c r="P405" s="14"/>
      <c r="Q405" s="14"/>
      <c r="R405" s="7"/>
      <c r="S405" s="7"/>
      <c r="T405" s="7"/>
    </row>
    <row r="406" spans="10:20">
      <c r="J406" s="14"/>
      <c r="K406" s="14"/>
      <c r="L406" s="14"/>
      <c r="M406" s="14"/>
      <c r="N406" s="14"/>
      <c r="O406" s="14"/>
      <c r="P406" s="14"/>
      <c r="Q406" s="14"/>
      <c r="R406" s="7"/>
      <c r="S406" s="7"/>
      <c r="T406" s="7"/>
    </row>
    <row r="407" spans="10:20">
      <c r="J407" s="14"/>
      <c r="K407" s="14"/>
      <c r="L407" s="14"/>
      <c r="M407" s="14"/>
      <c r="N407" s="14"/>
      <c r="O407" s="14"/>
      <c r="P407" s="14"/>
      <c r="Q407" s="14"/>
      <c r="R407" s="7"/>
      <c r="S407" s="7"/>
      <c r="T407" s="7"/>
    </row>
    <row r="408" spans="10:20">
      <c r="J408" s="14"/>
      <c r="K408" s="14"/>
      <c r="L408" s="14"/>
      <c r="M408" s="14"/>
      <c r="N408" s="14"/>
      <c r="O408" s="14"/>
      <c r="P408" s="14"/>
      <c r="Q408" s="14"/>
      <c r="R408" s="7"/>
      <c r="S408" s="7"/>
      <c r="T408" s="7"/>
    </row>
    <row r="409" spans="10:20">
      <c r="J409" s="14"/>
      <c r="K409" s="14"/>
      <c r="L409" s="14"/>
      <c r="M409" s="14"/>
      <c r="N409" s="14"/>
      <c r="O409" s="14"/>
      <c r="P409" s="14"/>
      <c r="Q409" s="14"/>
      <c r="R409" s="7"/>
      <c r="S409" s="7"/>
      <c r="T409" s="7"/>
    </row>
    <row r="410" spans="10:20">
      <c r="J410" s="14"/>
      <c r="K410" s="14"/>
      <c r="L410" s="14"/>
      <c r="M410" s="14"/>
      <c r="N410" s="14"/>
      <c r="O410" s="14"/>
      <c r="P410" s="14"/>
      <c r="Q410" s="14"/>
      <c r="R410" s="7"/>
      <c r="S410" s="7"/>
      <c r="T410" s="7"/>
    </row>
    <row r="411" spans="10:20">
      <c r="J411" s="14"/>
      <c r="K411" s="14"/>
      <c r="L411" s="14"/>
      <c r="M411" s="14"/>
      <c r="N411" s="14"/>
      <c r="O411" s="14"/>
      <c r="P411" s="14"/>
      <c r="Q411" s="14"/>
      <c r="R411" s="7"/>
      <c r="S411" s="7"/>
      <c r="T411" s="7"/>
    </row>
    <row r="412" spans="10:20">
      <c r="J412" s="14"/>
      <c r="K412" s="14"/>
      <c r="L412" s="14"/>
      <c r="M412" s="14"/>
      <c r="N412" s="14"/>
      <c r="O412" s="14"/>
      <c r="P412" s="14"/>
      <c r="Q412" s="14"/>
      <c r="R412" s="7"/>
      <c r="S412" s="7"/>
      <c r="T412" s="7"/>
    </row>
    <row r="413" spans="10:20">
      <c r="J413" s="14"/>
      <c r="K413" s="14"/>
      <c r="L413" s="14"/>
      <c r="M413" s="14"/>
      <c r="N413" s="14"/>
      <c r="O413" s="14"/>
      <c r="P413" s="14"/>
      <c r="Q413" s="14"/>
      <c r="R413" s="7"/>
      <c r="S413" s="7"/>
      <c r="T413" s="7"/>
    </row>
    <row r="414" spans="10:20">
      <c r="J414" s="14"/>
      <c r="K414" s="14"/>
      <c r="L414" s="14"/>
      <c r="M414" s="14"/>
      <c r="N414" s="14"/>
      <c r="O414" s="14"/>
      <c r="P414" s="14"/>
      <c r="Q414" s="14"/>
      <c r="R414" s="7"/>
      <c r="S414" s="7"/>
      <c r="T414" s="7"/>
    </row>
    <row r="415" spans="10:20">
      <c r="J415" s="14"/>
      <c r="K415" s="14"/>
      <c r="L415" s="14"/>
      <c r="M415" s="14"/>
      <c r="N415" s="14"/>
      <c r="O415" s="14"/>
      <c r="P415" s="14"/>
      <c r="Q415" s="14"/>
      <c r="R415" s="7"/>
      <c r="S415" s="7"/>
      <c r="T415" s="7"/>
    </row>
    <row r="416" spans="10:20">
      <c r="J416" s="14"/>
      <c r="K416" s="14"/>
      <c r="L416" s="14"/>
      <c r="M416" s="14"/>
      <c r="N416" s="14"/>
      <c r="O416" s="14"/>
      <c r="P416" s="14"/>
      <c r="Q416" s="14"/>
      <c r="R416" s="7"/>
      <c r="S416" s="7"/>
      <c r="T416" s="7"/>
    </row>
    <row r="417" spans="10:20">
      <c r="J417" s="14"/>
      <c r="K417" s="14"/>
      <c r="L417" s="14"/>
      <c r="M417" s="14"/>
      <c r="N417" s="14"/>
      <c r="O417" s="14"/>
      <c r="P417" s="14"/>
      <c r="Q417" s="14"/>
      <c r="R417" s="7"/>
      <c r="S417" s="7"/>
      <c r="T417" s="7"/>
    </row>
    <row r="418" spans="10:20">
      <c r="J418" s="14"/>
      <c r="K418" s="14"/>
      <c r="L418" s="14"/>
      <c r="M418" s="14"/>
      <c r="N418" s="14"/>
      <c r="O418" s="14"/>
      <c r="P418" s="14"/>
      <c r="Q418" s="14"/>
      <c r="R418" s="7"/>
      <c r="S418" s="7"/>
      <c r="T418" s="7"/>
    </row>
    <row r="419" spans="10:20">
      <c r="J419" s="14"/>
      <c r="K419" s="14"/>
      <c r="L419" s="14"/>
      <c r="M419" s="14"/>
      <c r="N419" s="14"/>
      <c r="O419" s="14"/>
      <c r="P419" s="14"/>
      <c r="Q419" s="14"/>
      <c r="R419" s="7"/>
      <c r="S419" s="7"/>
      <c r="T419" s="7"/>
    </row>
    <row r="420" spans="10:20">
      <c r="J420" s="14"/>
      <c r="K420" s="14"/>
      <c r="L420" s="14"/>
      <c r="M420" s="14"/>
      <c r="N420" s="14"/>
      <c r="O420" s="14"/>
      <c r="P420" s="14"/>
      <c r="Q420" s="14"/>
      <c r="R420" s="7"/>
      <c r="S420" s="7"/>
      <c r="T420" s="7"/>
    </row>
    <row r="421" spans="10:20">
      <c r="J421" s="14"/>
      <c r="K421" s="14"/>
      <c r="L421" s="14"/>
      <c r="M421" s="14"/>
      <c r="N421" s="14"/>
      <c r="O421" s="14"/>
      <c r="P421" s="14"/>
      <c r="Q421" s="14"/>
      <c r="R421" s="7"/>
      <c r="S421" s="7"/>
      <c r="T421" s="7"/>
    </row>
    <row r="422" spans="10:20">
      <c r="J422" s="14"/>
      <c r="K422" s="14"/>
      <c r="L422" s="14"/>
      <c r="M422" s="14"/>
      <c r="N422" s="14"/>
      <c r="O422" s="14"/>
      <c r="P422" s="14"/>
      <c r="Q422" s="14"/>
      <c r="R422" s="7"/>
      <c r="S422" s="7"/>
      <c r="T422" s="7"/>
    </row>
    <row r="423" spans="10:20">
      <c r="J423" s="14"/>
      <c r="K423" s="14"/>
      <c r="L423" s="14"/>
      <c r="M423" s="14"/>
      <c r="N423" s="14"/>
      <c r="O423" s="14"/>
      <c r="P423" s="14"/>
      <c r="Q423" s="14"/>
      <c r="R423" s="7"/>
      <c r="S423" s="7"/>
      <c r="T423" s="7"/>
    </row>
    <row r="424" spans="10:20">
      <c r="J424" s="14"/>
      <c r="K424" s="14"/>
      <c r="L424" s="14"/>
      <c r="M424" s="14"/>
      <c r="N424" s="14"/>
      <c r="O424" s="14"/>
      <c r="P424" s="14"/>
      <c r="Q424" s="14"/>
      <c r="R424" s="7"/>
      <c r="S424" s="7"/>
      <c r="T424" s="7"/>
    </row>
    <row r="425" spans="10:20">
      <c r="J425" s="14"/>
      <c r="K425" s="14"/>
      <c r="L425" s="14"/>
      <c r="M425" s="14"/>
      <c r="N425" s="14"/>
      <c r="O425" s="14"/>
      <c r="P425" s="14"/>
      <c r="Q425" s="14"/>
      <c r="R425" s="7"/>
      <c r="S425" s="7"/>
      <c r="T425" s="7"/>
    </row>
    <row r="426" spans="10:20">
      <c r="J426" s="14"/>
      <c r="K426" s="14"/>
      <c r="L426" s="14"/>
      <c r="M426" s="14"/>
      <c r="N426" s="14"/>
      <c r="O426" s="14"/>
      <c r="P426" s="14"/>
      <c r="Q426" s="14"/>
      <c r="R426" s="7"/>
      <c r="S426" s="7"/>
      <c r="T426" s="7"/>
    </row>
    <row r="427" spans="10:20">
      <c r="J427" s="14"/>
      <c r="K427" s="14"/>
      <c r="L427" s="14"/>
      <c r="M427" s="14"/>
      <c r="N427" s="14"/>
      <c r="O427" s="14"/>
      <c r="P427" s="14"/>
      <c r="Q427" s="14"/>
      <c r="R427" s="7"/>
      <c r="S427" s="7"/>
      <c r="T427" s="7"/>
    </row>
    <row r="428" spans="10:20">
      <c r="J428" s="14"/>
      <c r="K428" s="14"/>
      <c r="L428" s="14"/>
      <c r="M428" s="14"/>
      <c r="N428" s="14"/>
      <c r="O428" s="14"/>
      <c r="P428" s="14"/>
      <c r="Q428" s="14"/>
      <c r="R428" s="7"/>
      <c r="S428" s="7"/>
      <c r="T428" s="7"/>
    </row>
    <row r="429" spans="10:20">
      <c r="J429" s="14"/>
      <c r="K429" s="14"/>
      <c r="L429" s="14"/>
      <c r="M429" s="14"/>
      <c r="N429" s="14"/>
      <c r="O429" s="14"/>
      <c r="P429" s="14"/>
      <c r="Q429" s="14"/>
      <c r="R429" s="7"/>
      <c r="S429" s="7"/>
      <c r="T429" s="7"/>
    </row>
    <row r="430" spans="10:20">
      <c r="J430" s="14"/>
      <c r="K430" s="14"/>
      <c r="L430" s="14"/>
      <c r="M430" s="14"/>
      <c r="N430" s="14"/>
      <c r="O430" s="14"/>
      <c r="P430" s="14"/>
      <c r="Q430" s="14"/>
      <c r="R430" s="7"/>
      <c r="S430" s="7"/>
      <c r="T430" s="7"/>
    </row>
    <row r="431" spans="10:20">
      <c r="J431" s="14"/>
      <c r="K431" s="14"/>
      <c r="L431" s="14"/>
      <c r="M431" s="14"/>
      <c r="N431" s="14"/>
      <c r="O431" s="14"/>
      <c r="P431" s="14"/>
      <c r="Q431" s="14"/>
      <c r="R431" s="7"/>
      <c r="S431" s="7"/>
      <c r="T431" s="7"/>
    </row>
    <row r="432" spans="10:20">
      <c r="J432" s="14"/>
      <c r="K432" s="14"/>
      <c r="L432" s="14"/>
      <c r="M432" s="14"/>
      <c r="N432" s="14"/>
      <c r="O432" s="14"/>
      <c r="P432" s="14"/>
      <c r="Q432" s="14"/>
      <c r="R432" s="7"/>
      <c r="S432" s="7"/>
      <c r="T432" s="7"/>
    </row>
    <row r="433" spans="10:20">
      <c r="J433" s="14"/>
      <c r="K433" s="14"/>
      <c r="L433" s="14"/>
      <c r="M433" s="14"/>
      <c r="N433" s="14"/>
      <c r="O433" s="14"/>
      <c r="P433" s="14"/>
      <c r="Q433" s="14"/>
      <c r="R433" s="7"/>
      <c r="S433" s="7"/>
      <c r="T433" s="7"/>
    </row>
    <row r="434" spans="10:20">
      <c r="J434" s="14"/>
      <c r="K434" s="14"/>
      <c r="L434" s="14"/>
      <c r="M434" s="14"/>
      <c r="N434" s="14"/>
      <c r="O434" s="14"/>
      <c r="P434" s="14"/>
      <c r="Q434" s="14"/>
      <c r="R434" s="7"/>
      <c r="S434" s="7"/>
      <c r="T434" s="7"/>
    </row>
    <row r="435" spans="10:20">
      <c r="J435" s="14"/>
      <c r="K435" s="14"/>
      <c r="L435" s="14"/>
      <c r="M435" s="14"/>
      <c r="N435" s="14"/>
      <c r="O435" s="14"/>
      <c r="P435" s="14"/>
      <c r="Q435" s="14"/>
      <c r="R435" s="7"/>
      <c r="S435" s="7"/>
      <c r="T435" s="7"/>
    </row>
    <row r="436" spans="10:20">
      <c r="J436" s="14"/>
      <c r="K436" s="14"/>
      <c r="L436" s="14"/>
      <c r="M436" s="14"/>
      <c r="N436" s="14"/>
      <c r="O436" s="14"/>
      <c r="P436" s="14"/>
      <c r="Q436" s="14"/>
      <c r="R436" s="7"/>
      <c r="S436" s="7"/>
      <c r="T436" s="7"/>
    </row>
    <row r="437" spans="10:20">
      <c r="J437" s="14"/>
      <c r="K437" s="14"/>
      <c r="L437" s="14"/>
      <c r="M437" s="14"/>
      <c r="N437" s="14"/>
      <c r="O437" s="14"/>
      <c r="P437" s="14"/>
      <c r="Q437" s="14"/>
      <c r="R437" s="7"/>
      <c r="S437" s="7"/>
      <c r="T437" s="7"/>
    </row>
    <row r="438" spans="10:20">
      <c r="J438" s="14"/>
      <c r="K438" s="14"/>
      <c r="L438" s="14"/>
      <c r="M438" s="14"/>
      <c r="N438" s="14"/>
      <c r="O438" s="14"/>
      <c r="P438" s="14"/>
      <c r="Q438" s="14"/>
      <c r="R438" s="7"/>
      <c r="S438" s="7"/>
      <c r="T438" s="7"/>
    </row>
    <row r="439" spans="10:20">
      <c r="J439" s="14"/>
      <c r="K439" s="14"/>
      <c r="L439" s="14"/>
      <c r="M439" s="14"/>
      <c r="N439" s="14"/>
      <c r="O439" s="14"/>
      <c r="P439" s="14"/>
      <c r="Q439" s="14"/>
      <c r="R439" s="7"/>
      <c r="S439" s="7"/>
      <c r="T439" s="7"/>
    </row>
    <row r="440" spans="10:20">
      <c r="J440" s="14"/>
      <c r="K440" s="14"/>
      <c r="L440" s="14"/>
      <c r="M440" s="14"/>
      <c r="N440" s="14"/>
      <c r="O440" s="14"/>
      <c r="P440" s="14"/>
      <c r="Q440" s="14"/>
      <c r="R440" s="7"/>
      <c r="S440" s="7"/>
      <c r="T440" s="7"/>
    </row>
    <row r="441" spans="10:20">
      <c r="J441" s="14"/>
      <c r="K441" s="14"/>
      <c r="L441" s="14"/>
      <c r="M441" s="14"/>
      <c r="N441" s="14"/>
      <c r="O441" s="14"/>
      <c r="P441" s="14"/>
      <c r="Q441" s="14"/>
      <c r="R441" s="7"/>
      <c r="S441" s="7"/>
      <c r="T441" s="7"/>
    </row>
    <row r="442" spans="10:20">
      <c r="J442" s="14"/>
      <c r="K442" s="14"/>
      <c r="L442" s="14"/>
      <c r="M442" s="14"/>
      <c r="N442" s="14"/>
      <c r="O442" s="14"/>
      <c r="P442" s="14"/>
      <c r="Q442" s="14"/>
      <c r="R442" s="7"/>
      <c r="S442" s="7"/>
      <c r="T442" s="7"/>
    </row>
    <row r="443" spans="10:20">
      <c r="J443" s="14"/>
      <c r="K443" s="14"/>
      <c r="L443" s="14"/>
      <c r="M443" s="14"/>
      <c r="N443" s="14"/>
      <c r="O443" s="14"/>
      <c r="P443" s="14"/>
      <c r="Q443" s="14"/>
      <c r="R443" s="7"/>
      <c r="S443" s="7"/>
      <c r="T443" s="7"/>
    </row>
    <row r="444" spans="10:20">
      <c r="J444" s="14"/>
      <c r="K444" s="14"/>
      <c r="L444" s="14"/>
      <c r="M444" s="14"/>
      <c r="N444" s="14"/>
      <c r="O444" s="14"/>
      <c r="P444" s="14"/>
      <c r="Q444" s="14"/>
      <c r="R444" s="7"/>
      <c r="S444" s="7"/>
      <c r="T444" s="7"/>
    </row>
    <row r="445" spans="10:20">
      <c r="J445" s="14"/>
      <c r="K445" s="14"/>
      <c r="L445" s="14"/>
      <c r="M445" s="14"/>
      <c r="N445" s="14"/>
      <c r="O445" s="14"/>
      <c r="P445" s="14"/>
      <c r="Q445" s="14"/>
      <c r="R445" s="7"/>
      <c r="S445" s="7"/>
      <c r="T445" s="7"/>
    </row>
    <row r="446" spans="10:20">
      <c r="J446" s="14"/>
      <c r="K446" s="14"/>
      <c r="L446" s="14"/>
      <c r="M446" s="14"/>
      <c r="N446" s="14"/>
      <c r="O446" s="14"/>
      <c r="P446" s="14"/>
      <c r="Q446" s="14"/>
      <c r="R446" s="7"/>
      <c r="S446" s="7"/>
      <c r="T446" s="7"/>
    </row>
    <row r="447" spans="10:20">
      <c r="J447" s="14"/>
      <c r="K447" s="14"/>
      <c r="L447" s="14"/>
      <c r="M447" s="14"/>
      <c r="N447" s="14"/>
      <c r="O447" s="14"/>
      <c r="P447" s="14"/>
      <c r="Q447" s="14"/>
      <c r="R447" s="7"/>
      <c r="S447" s="7"/>
      <c r="T447" s="7"/>
    </row>
    <row r="448" spans="10:20">
      <c r="J448" s="14"/>
      <c r="K448" s="14"/>
      <c r="L448" s="14"/>
      <c r="M448" s="14"/>
      <c r="N448" s="14"/>
      <c r="O448" s="14"/>
      <c r="P448" s="14"/>
      <c r="Q448" s="14"/>
      <c r="R448" s="7"/>
      <c r="S448" s="7"/>
      <c r="T448" s="7"/>
    </row>
    <row r="449" spans="10:20">
      <c r="J449" s="14"/>
      <c r="K449" s="14"/>
      <c r="L449" s="14"/>
      <c r="M449" s="14"/>
      <c r="N449" s="14"/>
      <c r="O449" s="14"/>
      <c r="P449" s="14"/>
      <c r="Q449" s="14"/>
      <c r="R449" s="7"/>
      <c r="S449" s="7"/>
      <c r="T449" s="7"/>
    </row>
    <row r="450" spans="10:20">
      <c r="J450" s="14"/>
      <c r="K450" s="14"/>
      <c r="L450" s="14"/>
      <c r="M450" s="14"/>
      <c r="N450" s="14"/>
      <c r="O450" s="14"/>
      <c r="P450" s="14"/>
      <c r="Q450" s="14"/>
      <c r="R450" s="7"/>
      <c r="S450" s="7"/>
      <c r="T450" s="7"/>
    </row>
    <row r="451" spans="10:20">
      <c r="J451" s="14"/>
      <c r="K451" s="14"/>
      <c r="L451" s="14"/>
      <c r="M451" s="14"/>
      <c r="N451" s="14"/>
      <c r="O451" s="14"/>
      <c r="P451" s="14"/>
      <c r="Q451" s="14"/>
      <c r="R451" s="7"/>
      <c r="S451" s="7"/>
      <c r="T451" s="7"/>
    </row>
    <row r="452" spans="10:20">
      <c r="J452" s="14"/>
      <c r="K452" s="14"/>
      <c r="L452" s="14"/>
      <c r="M452" s="14"/>
      <c r="N452" s="14"/>
      <c r="O452" s="14"/>
      <c r="P452" s="14"/>
      <c r="Q452" s="14"/>
      <c r="R452" s="7"/>
      <c r="S452" s="7"/>
      <c r="T452" s="7"/>
    </row>
    <row r="453" spans="10:20">
      <c r="J453" s="14"/>
      <c r="K453" s="14"/>
      <c r="L453" s="14"/>
      <c r="M453" s="14"/>
      <c r="N453" s="14"/>
      <c r="O453" s="14"/>
      <c r="P453" s="14"/>
      <c r="Q453" s="14"/>
      <c r="R453" s="7"/>
      <c r="S453" s="7"/>
      <c r="T453" s="7"/>
    </row>
    <row r="454" spans="10:20">
      <c r="J454" s="14"/>
      <c r="K454" s="14"/>
      <c r="L454" s="14"/>
      <c r="M454" s="14"/>
      <c r="N454" s="14"/>
      <c r="O454" s="14"/>
      <c r="P454" s="14"/>
      <c r="Q454" s="14"/>
      <c r="R454" s="7"/>
      <c r="S454" s="7"/>
      <c r="T454" s="7"/>
    </row>
    <row r="455" spans="10:20">
      <c r="J455" s="14"/>
      <c r="K455" s="14"/>
      <c r="L455" s="14"/>
      <c r="M455" s="14"/>
      <c r="N455" s="14"/>
      <c r="O455" s="14"/>
      <c r="P455" s="14"/>
      <c r="Q455" s="14"/>
      <c r="R455" s="7"/>
      <c r="S455" s="7"/>
      <c r="T455" s="7"/>
    </row>
    <row r="456" spans="10:20">
      <c r="J456" s="14"/>
      <c r="K456" s="14"/>
      <c r="L456" s="14"/>
      <c r="M456" s="14"/>
      <c r="N456" s="14"/>
      <c r="O456" s="14"/>
      <c r="P456" s="14"/>
      <c r="Q456" s="14"/>
      <c r="R456" s="7"/>
      <c r="S456" s="7"/>
      <c r="T456" s="7"/>
    </row>
    <row r="457" spans="10:20">
      <c r="J457" s="14"/>
      <c r="K457" s="14"/>
      <c r="L457" s="14"/>
      <c r="M457" s="14"/>
      <c r="N457" s="14"/>
      <c r="O457" s="14"/>
      <c r="P457" s="14"/>
      <c r="Q457" s="14"/>
      <c r="R457" s="7"/>
      <c r="S457" s="7"/>
      <c r="T457" s="7"/>
    </row>
    <row r="458" spans="10:20">
      <c r="J458" s="14"/>
      <c r="K458" s="14"/>
      <c r="L458" s="14"/>
      <c r="M458" s="14"/>
      <c r="N458" s="14"/>
      <c r="O458" s="14"/>
      <c r="P458" s="14"/>
      <c r="Q458" s="14"/>
      <c r="R458" s="7"/>
      <c r="S458" s="7"/>
      <c r="T458" s="7"/>
    </row>
    <row r="459" spans="10:20">
      <c r="J459" s="14"/>
      <c r="K459" s="14"/>
      <c r="L459" s="14"/>
      <c r="M459" s="14"/>
      <c r="N459" s="14"/>
      <c r="O459" s="14"/>
      <c r="P459" s="14"/>
      <c r="Q459" s="14"/>
      <c r="R459" s="7"/>
      <c r="S459" s="7"/>
      <c r="T459" s="7"/>
    </row>
    <row r="460" spans="10:20">
      <c r="J460" s="14"/>
      <c r="K460" s="14"/>
      <c r="L460" s="14"/>
      <c r="M460" s="14"/>
      <c r="N460" s="14"/>
      <c r="O460" s="14"/>
      <c r="P460" s="14"/>
      <c r="Q460" s="14"/>
      <c r="R460" s="7"/>
      <c r="S460" s="7"/>
      <c r="T460" s="7"/>
    </row>
    <row r="461" spans="10:20">
      <c r="J461" s="14"/>
      <c r="K461" s="14"/>
      <c r="L461" s="14"/>
      <c r="M461" s="14"/>
      <c r="N461" s="14"/>
      <c r="O461" s="14"/>
      <c r="P461" s="14"/>
      <c r="Q461" s="14"/>
      <c r="R461" s="7"/>
      <c r="S461" s="7"/>
      <c r="T461" s="7"/>
    </row>
    <row r="462" spans="10:20">
      <c r="J462" s="14"/>
      <c r="K462" s="14"/>
      <c r="L462" s="14"/>
      <c r="M462" s="14"/>
      <c r="N462" s="14"/>
      <c r="O462" s="14"/>
      <c r="P462" s="14"/>
      <c r="Q462" s="14"/>
      <c r="R462" s="7"/>
      <c r="S462" s="7"/>
      <c r="T462" s="7"/>
    </row>
    <row r="463" spans="10:20">
      <c r="J463" s="14"/>
      <c r="K463" s="14"/>
      <c r="L463" s="14"/>
      <c r="M463" s="14"/>
      <c r="N463" s="14"/>
      <c r="O463" s="14"/>
      <c r="P463" s="14"/>
      <c r="Q463" s="14"/>
      <c r="R463" s="7"/>
      <c r="S463" s="7"/>
      <c r="T463" s="7"/>
    </row>
    <row r="464" spans="10:20">
      <c r="J464" s="14"/>
      <c r="K464" s="14"/>
      <c r="L464" s="14"/>
      <c r="M464" s="14"/>
      <c r="N464" s="14"/>
      <c r="O464" s="14"/>
      <c r="P464" s="14"/>
      <c r="Q464" s="14"/>
      <c r="R464" s="7"/>
      <c r="S464" s="7"/>
      <c r="T464" s="7"/>
    </row>
    <row r="465" spans="10:20">
      <c r="J465" s="14"/>
      <c r="K465" s="14"/>
      <c r="L465" s="14"/>
      <c r="M465" s="14"/>
      <c r="N465" s="14"/>
      <c r="O465" s="14"/>
      <c r="P465" s="14"/>
      <c r="Q465" s="14"/>
      <c r="R465" s="7"/>
      <c r="S465" s="7"/>
      <c r="T465" s="7"/>
    </row>
    <row r="466" spans="10:20">
      <c r="J466" s="14"/>
      <c r="K466" s="14"/>
      <c r="L466" s="14"/>
      <c r="M466" s="14"/>
      <c r="N466" s="14"/>
      <c r="O466" s="14"/>
      <c r="P466" s="14"/>
      <c r="Q466" s="14"/>
      <c r="R466" s="7"/>
      <c r="S466" s="7"/>
      <c r="T466" s="7"/>
    </row>
    <row r="467" spans="10:20">
      <c r="J467" s="14"/>
      <c r="K467" s="14"/>
      <c r="L467" s="14"/>
      <c r="M467" s="14"/>
      <c r="N467" s="14"/>
      <c r="O467" s="14"/>
      <c r="P467" s="14"/>
      <c r="Q467" s="14"/>
      <c r="R467" s="7"/>
      <c r="S467" s="7"/>
      <c r="T467" s="7"/>
    </row>
    <row r="468" spans="10:20">
      <c r="J468" s="14"/>
      <c r="K468" s="14"/>
      <c r="L468" s="14"/>
      <c r="M468" s="14"/>
      <c r="N468" s="14"/>
      <c r="O468" s="14"/>
      <c r="P468" s="14"/>
      <c r="Q468" s="14"/>
      <c r="R468" s="7"/>
      <c r="S468" s="7"/>
      <c r="T468" s="7"/>
    </row>
    <row r="469" spans="10:20">
      <c r="J469" s="14"/>
      <c r="K469" s="14"/>
      <c r="L469" s="14"/>
      <c r="M469" s="14"/>
      <c r="N469" s="14"/>
      <c r="O469" s="14"/>
      <c r="P469" s="14"/>
      <c r="Q469" s="14"/>
      <c r="R469" s="7"/>
      <c r="S469" s="7"/>
      <c r="T469" s="7"/>
    </row>
    <row r="470" spans="10:20">
      <c r="J470" s="14"/>
      <c r="K470" s="14"/>
      <c r="L470" s="14"/>
      <c r="M470" s="14"/>
      <c r="N470" s="14"/>
      <c r="O470" s="14"/>
      <c r="P470" s="14"/>
      <c r="Q470" s="14"/>
      <c r="R470" s="7"/>
      <c r="S470" s="7"/>
      <c r="T470" s="7"/>
    </row>
    <row r="471" spans="10:20">
      <c r="J471" s="14"/>
      <c r="K471" s="14"/>
      <c r="L471" s="14"/>
      <c r="M471" s="14"/>
      <c r="N471" s="14"/>
      <c r="O471" s="14"/>
      <c r="P471" s="14"/>
      <c r="Q471" s="14"/>
      <c r="R471" s="7"/>
      <c r="S471" s="7"/>
      <c r="T471" s="7"/>
    </row>
    <row r="472" spans="10:20">
      <c r="J472" s="14"/>
      <c r="K472" s="14"/>
      <c r="L472" s="14"/>
      <c r="M472" s="14"/>
      <c r="N472" s="14"/>
      <c r="O472" s="14"/>
      <c r="P472" s="14"/>
      <c r="Q472" s="14"/>
      <c r="R472" s="7"/>
      <c r="S472" s="7"/>
      <c r="T472" s="7"/>
    </row>
    <row r="473" spans="10:20">
      <c r="J473" s="14"/>
      <c r="K473" s="14"/>
      <c r="L473" s="14"/>
      <c r="M473" s="14"/>
      <c r="N473" s="14"/>
      <c r="O473" s="14"/>
      <c r="P473" s="14"/>
      <c r="Q473" s="14"/>
      <c r="R473" s="7"/>
      <c r="S473" s="7"/>
      <c r="T473" s="7"/>
    </row>
    <row r="474" spans="10:20">
      <c r="J474" s="14"/>
      <c r="K474" s="14"/>
      <c r="L474" s="14"/>
      <c r="M474" s="14"/>
      <c r="N474" s="14"/>
      <c r="O474" s="14"/>
      <c r="P474" s="14"/>
      <c r="Q474" s="14"/>
      <c r="R474" s="7"/>
      <c r="S474" s="7"/>
      <c r="T474" s="7"/>
    </row>
    <row r="475" spans="10:20">
      <c r="J475" s="14"/>
      <c r="K475" s="14"/>
      <c r="L475" s="14"/>
      <c r="M475" s="14"/>
      <c r="N475" s="14"/>
      <c r="O475" s="14"/>
      <c r="P475" s="14"/>
      <c r="Q475" s="14"/>
      <c r="R475" s="7"/>
      <c r="S475" s="7"/>
      <c r="T475" s="7"/>
    </row>
    <row r="476" spans="10:20">
      <c r="J476" s="14"/>
      <c r="K476" s="14"/>
      <c r="L476" s="14"/>
      <c r="M476" s="14"/>
      <c r="N476" s="14"/>
      <c r="O476" s="14"/>
      <c r="P476" s="14"/>
      <c r="Q476" s="14"/>
      <c r="R476" s="7"/>
      <c r="S476" s="7"/>
      <c r="T476" s="7"/>
    </row>
    <row r="477" spans="10:20">
      <c r="J477" s="14"/>
      <c r="K477" s="14"/>
      <c r="L477" s="14"/>
      <c r="M477" s="14"/>
      <c r="N477" s="14"/>
      <c r="O477" s="14"/>
      <c r="P477" s="14"/>
      <c r="Q477" s="14"/>
      <c r="R477" s="7"/>
      <c r="S477" s="7"/>
      <c r="T477" s="7"/>
    </row>
    <row r="478" spans="10:20">
      <c r="J478" s="14"/>
      <c r="K478" s="14"/>
      <c r="L478" s="14"/>
      <c r="M478" s="14"/>
      <c r="N478" s="14"/>
      <c r="O478" s="14"/>
      <c r="P478" s="14"/>
      <c r="Q478" s="14"/>
      <c r="R478" s="7"/>
      <c r="S478" s="7"/>
      <c r="T478" s="7"/>
    </row>
    <row r="479" spans="10:20">
      <c r="J479" s="14"/>
      <c r="K479" s="14"/>
      <c r="L479" s="14"/>
      <c r="M479" s="14"/>
      <c r="N479" s="14"/>
      <c r="O479" s="14"/>
      <c r="P479" s="14"/>
      <c r="Q479" s="14"/>
      <c r="R479" s="7"/>
      <c r="S479" s="7"/>
      <c r="T479" s="7"/>
    </row>
    <row r="480" spans="10:20">
      <c r="J480" s="14"/>
      <c r="K480" s="14"/>
      <c r="L480" s="14"/>
      <c r="M480" s="14"/>
      <c r="N480" s="14"/>
      <c r="O480" s="14"/>
      <c r="P480" s="14"/>
      <c r="Q480" s="14"/>
      <c r="R480" s="7"/>
      <c r="S480" s="7"/>
      <c r="T480" s="7"/>
    </row>
    <row r="481" spans="10:20">
      <c r="J481" s="14"/>
      <c r="K481" s="14"/>
      <c r="L481" s="14"/>
      <c r="M481" s="14"/>
      <c r="N481" s="14"/>
      <c r="O481" s="14"/>
      <c r="P481" s="14"/>
      <c r="Q481" s="14"/>
      <c r="R481" s="7"/>
      <c r="S481" s="7"/>
      <c r="T481" s="7"/>
    </row>
    <row r="482" spans="10:20">
      <c r="J482" s="14"/>
      <c r="K482" s="14"/>
      <c r="L482" s="14"/>
      <c r="M482" s="14"/>
      <c r="N482" s="14"/>
      <c r="O482" s="14"/>
      <c r="P482" s="14"/>
      <c r="Q482" s="14"/>
      <c r="R482" s="7"/>
      <c r="S482" s="7"/>
      <c r="T482" s="7"/>
    </row>
    <row r="483" spans="10:20">
      <c r="J483" s="14"/>
      <c r="K483" s="14"/>
      <c r="L483" s="14"/>
      <c r="M483" s="14"/>
      <c r="N483" s="14"/>
      <c r="O483" s="14"/>
      <c r="P483" s="14"/>
      <c r="Q483" s="14"/>
      <c r="R483" s="7"/>
      <c r="S483" s="7"/>
      <c r="T483" s="7"/>
    </row>
    <row r="484" spans="10:20">
      <c r="J484" s="14"/>
      <c r="K484" s="14"/>
      <c r="L484" s="14"/>
      <c r="M484" s="14"/>
      <c r="N484" s="14"/>
      <c r="O484" s="14"/>
      <c r="P484" s="14"/>
      <c r="Q484" s="14"/>
      <c r="R484" s="7"/>
      <c r="S484" s="7"/>
      <c r="T484" s="7"/>
    </row>
    <row r="485" spans="10:20">
      <c r="J485" s="14"/>
      <c r="K485" s="14"/>
      <c r="L485" s="14"/>
      <c r="M485" s="14"/>
      <c r="N485" s="14"/>
      <c r="O485" s="14"/>
      <c r="P485" s="14"/>
      <c r="Q485" s="14"/>
      <c r="R485" s="7"/>
      <c r="S485" s="7"/>
      <c r="T485" s="7"/>
    </row>
    <row r="486" spans="10:20">
      <c r="J486" s="14"/>
      <c r="K486" s="14"/>
      <c r="L486" s="14"/>
      <c r="M486" s="14"/>
      <c r="N486" s="14"/>
      <c r="O486" s="14"/>
      <c r="P486" s="14"/>
      <c r="Q486" s="14"/>
      <c r="R486" s="7"/>
      <c r="S486" s="7"/>
      <c r="T486" s="7"/>
    </row>
    <row r="487" spans="10:20">
      <c r="J487" s="14"/>
      <c r="K487" s="14"/>
      <c r="L487" s="14"/>
      <c r="M487" s="14"/>
      <c r="N487" s="14"/>
      <c r="O487" s="14"/>
      <c r="P487" s="14"/>
      <c r="Q487" s="14"/>
      <c r="R487" s="7"/>
      <c r="S487" s="7"/>
      <c r="T487" s="7"/>
    </row>
    <row r="488" spans="10:20">
      <c r="J488" s="14"/>
      <c r="K488" s="14"/>
      <c r="L488" s="14"/>
      <c r="M488" s="14"/>
      <c r="N488" s="14"/>
      <c r="O488" s="14"/>
      <c r="P488" s="14"/>
      <c r="Q488" s="14"/>
      <c r="R488" s="7"/>
      <c r="S488" s="7"/>
      <c r="T488" s="7"/>
    </row>
    <row r="489" spans="10:20">
      <c r="J489" s="14"/>
      <c r="K489" s="14"/>
      <c r="L489" s="14"/>
      <c r="M489" s="14"/>
      <c r="N489" s="14"/>
      <c r="O489" s="14"/>
      <c r="P489" s="14"/>
      <c r="Q489" s="14"/>
      <c r="R489" s="7"/>
      <c r="S489" s="7"/>
      <c r="T489" s="7"/>
    </row>
    <row r="490" spans="10:20">
      <c r="J490" s="14"/>
      <c r="K490" s="14"/>
      <c r="L490" s="14"/>
      <c r="M490" s="14"/>
      <c r="N490" s="14"/>
      <c r="O490" s="14"/>
      <c r="P490" s="14"/>
      <c r="Q490" s="14"/>
      <c r="R490" s="7"/>
      <c r="S490" s="7"/>
      <c r="T490" s="7"/>
    </row>
    <row r="491" spans="10:20">
      <c r="J491" s="14"/>
      <c r="K491" s="14"/>
      <c r="L491" s="14"/>
      <c r="M491" s="14"/>
      <c r="N491" s="14"/>
      <c r="O491" s="14"/>
      <c r="P491" s="14"/>
      <c r="Q491" s="14"/>
      <c r="R491" s="7"/>
      <c r="S491" s="7"/>
      <c r="T491" s="7"/>
    </row>
    <row r="492" spans="10:20">
      <c r="J492" s="14"/>
      <c r="K492" s="14"/>
      <c r="L492" s="14"/>
      <c r="M492" s="14"/>
      <c r="N492" s="14"/>
      <c r="O492" s="14"/>
      <c r="P492" s="14"/>
      <c r="Q492" s="14"/>
      <c r="R492" s="7"/>
      <c r="S492" s="7"/>
      <c r="T492" s="7"/>
    </row>
    <row r="493" spans="10:20">
      <c r="J493" s="14"/>
      <c r="K493" s="14"/>
      <c r="L493" s="14"/>
      <c r="M493" s="14"/>
      <c r="N493" s="14"/>
      <c r="O493" s="14"/>
      <c r="P493" s="14"/>
      <c r="Q493" s="14"/>
      <c r="R493" s="7"/>
      <c r="S493" s="7"/>
      <c r="T493" s="7"/>
    </row>
    <row r="494" spans="10:20">
      <c r="J494" s="14"/>
      <c r="K494" s="14"/>
      <c r="L494" s="14"/>
      <c r="M494" s="14"/>
      <c r="N494" s="14"/>
      <c r="O494" s="14"/>
      <c r="P494" s="14"/>
      <c r="Q494" s="14"/>
      <c r="R494" s="7"/>
      <c r="S494" s="7"/>
      <c r="T494" s="7"/>
    </row>
    <row r="495" spans="10:20">
      <c r="J495" s="14"/>
      <c r="K495" s="14"/>
      <c r="L495" s="14"/>
      <c r="M495" s="14"/>
      <c r="N495" s="14"/>
      <c r="O495" s="14"/>
      <c r="P495" s="14"/>
      <c r="Q495" s="14"/>
      <c r="R495" s="7"/>
      <c r="S495" s="7"/>
      <c r="T495" s="7"/>
    </row>
    <row r="496" spans="10:20">
      <c r="J496" s="14"/>
      <c r="K496" s="14"/>
      <c r="L496" s="14"/>
      <c r="M496" s="14"/>
      <c r="N496" s="14"/>
      <c r="O496" s="14"/>
      <c r="P496" s="14"/>
      <c r="Q496" s="14"/>
      <c r="R496" s="7"/>
      <c r="S496" s="7"/>
      <c r="T496" s="7"/>
    </row>
    <row r="497" spans="10:20">
      <c r="J497" s="14"/>
      <c r="K497" s="14"/>
      <c r="L497" s="14"/>
      <c r="M497" s="14"/>
      <c r="N497" s="14"/>
      <c r="O497" s="14"/>
      <c r="P497" s="14"/>
      <c r="Q497" s="14"/>
      <c r="R497" s="7"/>
      <c r="S497" s="7"/>
      <c r="T497" s="7"/>
    </row>
    <row r="498" spans="10:20">
      <c r="J498" s="14"/>
      <c r="K498" s="14"/>
      <c r="L498" s="14"/>
      <c r="M498" s="14"/>
      <c r="N498" s="14"/>
      <c r="O498" s="14"/>
      <c r="P498" s="14"/>
      <c r="Q498" s="14"/>
      <c r="R498" s="7"/>
      <c r="S498" s="7"/>
      <c r="T498" s="7"/>
    </row>
    <row r="499" spans="10:20">
      <c r="J499" s="14"/>
      <c r="K499" s="14"/>
      <c r="L499" s="14"/>
      <c r="M499" s="14"/>
      <c r="N499" s="14"/>
      <c r="O499" s="14"/>
      <c r="P499" s="14"/>
      <c r="Q499" s="14"/>
      <c r="R499" s="7"/>
      <c r="S499" s="7"/>
      <c r="T499" s="7"/>
    </row>
    <row r="500" spans="10:20">
      <c r="J500" s="14"/>
      <c r="K500" s="14"/>
      <c r="L500" s="14"/>
      <c r="M500" s="14"/>
      <c r="N500" s="14"/>
      <c r="O500" s="14"/>
      <c r="P500" s="14"/>
      <c r="Q500" s="14"/>
      <c r="R500" s="7"/>
      <c r="S500" s="7"/>
      <c r="T500" s="7"/>
    </row>
    <row r="501" spans="10:20">
      <c r="J501" s="14"/>
      <c r="K501" s="14"/>
      <c r="L501" s="14"/>
      <c r="M501" s="14"/>
      <c r="N501" s="14"/>
      <c r="O501" s="14"/>
      <c r="P501" s="14"/>
      <c r="Q501" s="14"/>
      <c r="R501" s="7"/>
      <c r="S501" s="7"/>
      <c r="T501" s="7"/>
    </row>
    <row r="502" spans="10:20">
      <c r="J502" s="14"/>
      <c r="K502" s="14"/>
      <c r="L502" s="14"/>
      <c r="M502" s="14"/>
      <c r="N502" s="14"/>
      <c r="O502" s="14"/>
      <c r="P502" s="14"/>
      <c r="Q502" s="14"/>
      <c r="R502" s="7"/>
      <c r="S502" s="7"/>
      <c r="T502" s="7"/>
    </row>
    <row r="503" spans="10:20">
      <c r="J503" s="14"/>
      <c r="K503" s="14"/>
      <c r="L503" s="14"/>
      <c r="M503" s="14"/>
      <c r="N503" s="14"/>
      <c r="O503" s="14"/>
      <c r="P503" s="14"/>
      <c r="Q503" s="14"/>
      <c r="R503" s="7"/>
      <c r="S503" s="7"/>
      <c r="T503" s="7"/>
    </row>
    <row r="504" spans="10:20">
      <c r="J504" s="14"/>
      <c r="K504" s="14"/>
      <c r="L504" s="14"/>
      <c r="M504" s="14"/>
      <c r="N504" s="14"/>
      <c r="O504" s="14"/>
      <c r="P504" s="14"/>
      <c r="Q504" s="14"/>
      <c r="R504" s="7"/>
      <c r="S504" s="7"/>
      <c r="T504" s="7"/>
    </row>
    <row r="505" spans="10:20">
      <c r="J505" s="14"/>
      <c r="K505" s="14"/>
      <c r="L505" s="14"/>
      <c r="M505" s="14"/>
      <c r="N505" s="14"/>
      <c r="O505" s="14"/>
      <c r="P505" s="14"/>
      <c r="Q505" s="14"/>
      <c r="R505" s="7"/>
      <c r="S505" s="7"/>
      <c r="T505" s="7"/>
    </row>
    <row r="506" spans="10:20">
      <c r="J506" s="14"/>
      <c r="K506" s="14"/>
      <c r="L506" s="14"/>
      <c r="M506" s="14"/>
      <c r="N506" s="14"/>
      <c r="O506" s="14"/>
      <c r="P506" s="14"/>
      <c r="Q506" s="14"/>
      <c r="R506" s="7"/>
      <c r="S506" s="7"/>
      <c r="T506" s="7"/>
    </row>
    <row r="507" spans="10:20">
      <c r="J507" s="14"/>
      <c r="K507" s="14"/>
      <c r="L507" s="14"/>
      <c r="M507" s="14"/>
      <c r="N507" s="14"/>
      <c r="O507" s="14"/>
      <c r="P507" s="14"/>
      <c r="Q507" s="14"/>
      <c r="R507" s="7"/>
      <c r="S507" s="7"/>
      <c r="T507" s="7"/>
    </row>
    <row r="508" spans="10:20">
      <c r="J508" s="14"/>
      <c r="K508" s="14"/>
      <c r="L508" s="14"/>
      <c r="M508" s="14"/>
      <c r="N508" s="14"/>
      <c r="O508" s="14"/>
      <c r="P508" s="14"/>
      <c r="Q508" s="14"/>
      <c r="R508" s="7"/>
      <c r="S508" s="7"/>
      <c r="T508" s="7"/>
    </row>
    <row r="509" spans="10:20">
      <c r="J509" s="14"/>
      <c r="K509" s="14"/>
      <c r="L509" s="14"/>
      <c r="M509" s="14"/>
      <c r="N509" s="14"/>
      <c r="O509" s="14"/>
      <c r="P509" s="14"/>
      <c r="Q509" s="14"/>
      <c r="R509" s="7"/>
      <c r="S509" s="7"/>
      <c r="T509" s="7"/>
    </row>
    <row r="510" spans="10:20">
      <c r="J510" s="14"/>
      <c r="K510" s="14"/>
      <c r="L510" s="14"/>
      <c r="M510" s="14"/>
      <c r="N510" s="14"/>
      <c r="O510" s="14"/>
      <c r="P510" s="14"/>
      <c r="Q510" s="14"/>
      <c r="R510" s="7"/>
      <c r="S510" s="7"/>
      <c r="T510" s="7"/>
    </row>
    <row r="511" spans="10:20">
      <c r="J511" s="14"/>
      <c r="K511" s="14"/>
      <c r="L511" s="14"/>
      <c r="M511" s="14"/>
      <c r="N511" s="14"/>
      <c r="O511" s="14"/>
      <c r="P511" s="14"/>
      <c r="Q511" s="14"/>
      <c r="R511" s="7"/>
      <c r="S511" s="7"/>
      <c r="T511" s="7"/>
    </row>
    <row r="512" spans="10:20">
      <c r="J512" s="14"/>
      <c r="K512" s="14"/>
      <c r="L512" s="14"/>
      <c r="M512" s="14"/>
      <c r="N512" s="14"/>
      <c r="O512" s="14"/>
      <c r="P512" s="14"/>
      <c r="Q512" s="14"/>
      <c r="R512" s="7"/>
      <c r="S512" s="7"/>
      <c r="T512" s="7"/>
    </row>
    <row r="513" spans="10:20">
      <c r="J513" s="14"/>
      <c r="K513" s="14"/>
      <c r="L513" s="14"/>
      <c r="M513" s="14"/>
      <c r="N513" s="14"/>
      <c r="O513" s="14"/>
      <c r="P513" s="14"/>
      <c r="Q513" s="14"/>
      <c r="R513" s="7"/>
      <c r="S513" s="7"/>
      <c r="T513" s="7"/>
    </row>
    <row r="514" spans="10:20">
      <c r="J514" s="14"/>
      <c r="K514" s="14"/>
      <c r="L514" s="14"/>
      <c r="M514" s="14"/>
      <c r="N514" s="14"/>
      <c r="O514" s="14"/>
      <c r="P514" s="14"/>
      <c r="Q514" s="14"/>
      <c r="R514" s="7"/>
      <c r="S514" s="7"/>
      <c r="T514" s="7"/>
    </row>
    <row r="515" spans="10:20">
      <c r="J515" s="14"/>
      <c r="K515" s="14"/>
      <c r="L515" s="14"/>
      <c r="M515" s="14"/>
      <c r="N515" s="14"/>
      <c r="O515" s="14"/>
      <c r="P515" s="14"/>
      <c r="Q515" s="14"/>
      <c r="R515" s="7"/>
      <c r="S515" s="7"/>
      <c r="T515" s="7"/>
    </row>
    <row r="516" spans="10:20">
      <c r="J516" s="14"/>
      <c r="K516" s="14"/>
      <c r="L516" s="14"/>
      <c r="M516" s="14"/>
      <c r="N516" s="14"/>
      <c r="O516" s="14"/>
      <c r="P516" s="14"/>
      <c r="Q516" s="14"/>
      <c r="R516" s="7"/>
      <c r="S516" s="7"/>
      <c r="T516" s="7"/>
    </row>
    <row r="517" spans="10:20">
      <c r="J517" s="14"/>
      <c r="K517" s="14"/>
      <c r="L517" s="14"/>
      <c r="M517" s="14"/>
      <c r="N517" s="14"/>
      <c r="O517" s="14"/>
      <c r="P517" s="14"/>
      <c r="Q517" s="14"/>
      <c r="R517" s="7"/>
      <c r="S517" s="7"/>
      <c r="T517" s="7"/>
    </row>
    <row r="518" spans="10:20">
      <c r="J518" s="14"/>
      <c r="K518" s="14"/>
      <c r="L518" s="14"/>
      <c r="M518" s="14"/>
      <c r="N518" s="14"/>
      <c r="O518" s="14"/>
      <c r="P518" s="14"/>
      <c r="Q518" s="14"/>
      <c r="R518" s="7"/>
      <c r="S518" s="7"/>
      <c r="T518" s="7"/>
    </row>
    <row r="519" spans="10:20">
      <c r="J519" s="14"/>
      <c r="K519" s="14"/>
      <c r="L519" s="14"/>
      <c r="M519" s="14"/>
      <c r="N519" s="14"/>
      <c r="O519" s="14"/>
      <c r="P519" s="14"/>
      <c r="Q519" s="14"/>
      <c r="R519" s="7"/>
      <c r="S519" s="7"/>
      <c r="T519" s="7"/>
    </row>
    <row r="520" spans="10:20">
      <c r="J520" s="14"/>
      <c r="K520" s="14"/>
      <c r="L520" s="14"/>
      <c r="M520" s="14"/>
      <c r="N520" s="14"/>
      <c r="O520" s="14"/>
      <c r="P520" s="14"/>
      <c r="Q520" s="14"/>
      <c r="R520" s="7"/>
      <c r="S520" s="7"/>
      <c r="T520" s="7"/>
    </row>
    <row r="521" spans="10:20">
      <c r="J521" s="14"/>
      <c r="K521" s="14"/>
      <c r="L521" s="14"/>
      <c r="M521" s="14"/>
      <c r="N521" s="14"/>
      <c r="O521" s="14"/>
      <c r="P521" s="14"/>
      <c r="Q521" s="14"/>
      <c r="R521" s="7"/>
      <c r="S521" s="7"/>
      <c r="T521" s="7"/>
    </row>
    <row r="522" spans="10:20">
      <c r="J522" s="14"/>
      <c r="K522" s="14"/>
      <c r="L522" s="14"/>
      <c r="M522" s="14"/>
      <c r="N522" s="14"/>
      <c r="O522" s="14"/>
      <c r="P522" s="14"/>
      <c r="Q522" s="14"/>
      <c r="R522" s="7"/>
      <c r="S522" s="7"/>
      <c r="T522" s="7"/>
    </row>
    <row r="523" spans="10:20">
      <c r="J523" s="14"/>
      <c r="K523" s="14"/>
      <c r="L523" s="14"/>
      <c r="M523" s="14"/>
      <c r="N523" s="14"/>
      <c r="O523" s="14"/>
      <c r="P523" s="14"/>
      <c r="Q523" s="14"/>
      <c r="R523" s="7"/>
      <c r="S523" s="7"/>
      <c r="T523" s="7"/>
    </row>
    <row r="524" spans="10:20">
      <c r="J524" s="14"/>
      <c r="K524" s="14"/>
      <c r="L524" s="14"/>
      <c r="M524" s="14"/>
      <c r="N524" s="14"/>
      <c r="O524" s="14"/>
      <c r="P524" s="14"/>
      <c r="Q524" s="14"/>
      <c r="R524" s="7"/>
      <c r="S524" s="7"/>
      <c r="T524" s="7"/>
    </row>
    <row r="525" spans="10:20">
      <c r="J525" s="14"/>
      <c r="K525" s="14"/>
      <c r="L525" s="14"/>
      <c r="M525" s="14"/>
      <c r="N525" s="14"/>
      <c r="O525" s="14"/>
      <c r="P525" s="14"/>
      <c r="Q525" s="14"/>
      <c r="R525" s="7"/>
      <c r="S525" s="7"/>
      <c r="T525" s="7"/>
    </row>
    <row r="526" spans="10:20">
      <c r="J526" s="14"/>
      <c r="K526" s="14"/>
      <c r="L526" s="14"/>
      <c r="M526" s="14"/>
      <c r="N526" s="14"/>
      <c r="O526" s="14"/>
      <c r="P526" s="14"/>
      <c r="Q526" s="14"/>
      <c r="R526" s="7"/>
      <c r="S526" s="7"/>
      <c r="T526" s="7"/>
    </row>
    <row r="527" spans="10:20">
      <c r="J527" s="14"/>
      <c r="K527" s="14"/>
      <c r="L527" s="14"/>
      <c r="M527" s="14"/>
      <c r="N527" s="14"/>
      <c r="O527" s="14"/>
      <c r="P527" s="14"/>
      <c r="Q527" s="14"/>
      <c r="R527" s="7"/>
      <c r="S527" s="7"/>
      <c r="T527" s="7"/>
    </row>
    <row r="528" spans="10:20">
      <c r="J528" s="14"/>
      <c r="K528" s="14"/>
      <c r="L528" s="14"/>
      <c r="M528" s="14"/>
      <c r="N528" s="14"/>
      <c r="O528" s="14"/>
      <c r="P528" s="14"/>
      <c r="Q528" s="14"/>
      <c r="R528" s="7"/>
      <c r="S528" s="7"/>
      <c r="T528" s="7"/>
    </row>
    <row r="529" spans="10:20">
      <c r="J529" s="14"/>
      <c r="K529" s="14"/>
      <c r="L529" s="14"/>
      <c r="M529" s="14"/>
      <c r="N529" s="14"/>
      <c r="O529" s="14"/>
      <c r="P529" s="14"/>
      <c r="Q529" s="14"/>
      <c r="R529" s="7"/>
      <c r="S529" s="7"/>
      <c r="T529" s="7"/>
    </row>
    <row r="530" spans="10:20">
      <c r="J530" s="14"/>
      <c r="K530" s="14"/>
      <c r="L530" s="14"/>
      <c r="M530" s="14"/>
      <c r="N530" s="14"/>
      <c r="O530" s="14"/>
      <c r="P530" s="14"/>
      <c r="Q530" s="14"/>
      <c r="R530" s="7"/>
      <c r="S530" s="7"/>
      <c r="T530" s="7"/>
    </row>
    <row r="531" spans="10:20">
      <c r="J531" s="14"/>
      <c r="K531" s="14"/>
      <c r="L531" s="14"/>
      <c r="M531" s="14"/>
      <c r="N531" s="14"/>
      <c r="O531" s="14"/>
      <c r="P531" s="14"/>
      <c r="Q531" s="14"/>
      <c r="R531" s="7"/>
      <c r="S531" s="7"/>
      <c r="T531" s="7"/>
    </row>
    <row r="532" spans="10:20">
      <c r="J532" s="14"/>
      <c r="K532" s="14"/>
      <c r="L532" s="14"/>
      <c r="M532" s="14"/>
      <c r="N532" s="14"/>
      <c r="O532" s="14"/>
      <c r="P532" s="14"/>
      <c r="Q532" s="14"/>
      <c r="R532" s="7"/>
      <c r="S532" s="7"/>
      <c r="T532" s="7"/>
    </row>
    <row r="533" spans="10:20">
      <c r="J533" s="14"/>
      <c r="K533" s="14"/>
      <c r="L533" s="14"/>
      <c r="M533" s="14"/>
      <c r="N533" s="14"/>
      <c r="O533" s="14"/>
      <c r="P533" s="14"/>
      <c r="Q533" s="14"/>
      <c r="R533" s="7"/>
      <c r="S533" s="7"/>
      <c r="T533" s="7"/>
    </row>
    <row r="534" spans="10:20">
      <c r="J534" s="14"/>
      <c r="K534" s="14"/>
      <c r="L534" s="14"/>
      <c r="M534" s="14"/>
      <c r="N534" s="14"/>
      <c r="O534" s="14"/>
      <c r="P534" s="14"/>
      <c r="Q534" s="14"/>
      <c r="R534" s="7"/>
      <c r="S534" s="7"/>
      <c r="T534" s="7"/>
    </row>
    <row r="535" spans="10:20">
      <c r="J535" s="14"/>
      <c r="K535" s="14"/>
      <c r="L535" s="14"/>
      <c r="M535" s="14"/>
      <c r="N535" s="14"/>
      <c r="O535" s="14"/>
      <c r="P535" s="14"/>
      <c r="Q535" s="14"/>
      <c r="R535" s="7"/>
      <c r="S535" s="7"/>
      <c r="T535" s="7"/>
    </row>
    <row r="536" spans="10:20">
      <c r="J536" s="14"/>
      <c r="K536" s="14"/>
      <c r="L536" s="14"/>
      <c r="M536" s="14"/>
      <c r="N536" s="14"/>
      <c r="O536" s="14"/>
      <c r="P536" s="14"/>
      <c r="Q536" s="14"/>
      <c r="R536" s="7"/>
      <c r="S536" s="7"/>
      <c r="T536" s="7"/>
    </row>
    <row r="537" spans="10:20">
      <c r="J537" s="14"/>
      <c r="K537" s="14"/>
      <c r="L537" s="14"/>
      <c r="M537" s="14"/>
      <c r="N537" s="14"/>
      <c r="O537" s="14"/>
      <c r="P537" s="14"/>
      <c r="Q537" s="14"/>
      <c r="R537" s="7"/>
      <c r="S537" s="7"/>
      <c r="T537" s="7"/>
    </row>
    <row r="538" spans="10:20">
      <c r="J538" s="14"/>
      <c r="K538" s="14"/>
      <c r="L538" s="14"/>
      <c r="M538" s="14"/>
      <c r="N538" s="14"/>
      <c r="O538" s="14"/>
      <c r="P538" s="14"/>
      <c r="Q538" s="14"/>
      <c r="R538" s="7"/>
      <c r="S538" s="7"/>
      <c r="T538" s="7"/>
    </row>
    <row r="539" spans="10:20">
      <c r="J539" s="14"/>
      <c r="K539" s="14"/>
      <c r="L539" s="14"/>
      <c r="M539" s="14"/>
      <c r="N539" s="14"/>
      <c r="O539" s="14"/>
      <c r="P539" s="14"/>
      <c r="Q539" s="14"/>
      <c r="R539" s="7"/>
      <c r="S539" s="7"/>
      <c r="T539" s="7"/>
    </row>
    <row r="540" spans="10:20">
      <c r="J540" s="14"/>
      <c r="K540" s="14"/>
      <c r="L540" s="14"/>
      <c r="M540" s="14"/>
      <c r="N540" s="14"/>
      <c r="O540" s="14"/>
      <c r="P540" s="14"/>
      <c r="Q540" s="14"/>
      <c r="R540" s="7"/>
      <c r="S540" s="7"/>
      <c r="T540" s="7"/>
    </row>
    <row r="541" spans="10:20">
      <c r="J541" s="14"/>
      <c r="K541" s="14"/>
      <c r="L541" s="14"/>
      <c r="M541" s="14"/>
      <c r="N541" s="14"/>
      <c r="O541" s="14"/>
      <c r="P541" s="14"/>
      <c r="Q541" s="14"/>
      <c r="R541" s="7"/>
      <c r="S541" s="7"/>
      <c r="T541" s="7"/>
    </row>
    <row r="542" spans="10:20">
      <c r="J542" s="14"/>
      <c r="K542" s="14"/>
      <c r="L542" s="14"/>
      <c r="M542" s="14"/>
      <c r="N542" s="14"/>
      <c r="O542" s="14"/>
      <c r="P542" s="14"/>
      <c r="Q542" s="14"/>
      <c r="R542" s="7"/>
      <c r="S542" s="7"/>
      <c r="T542" s="7"/>
    </row>
    <row r="543" spans="10:20">
      <c r="J543" s="14"/>
      <c r="K543" s="14"/>
      <c r="L543" s="14"/>
      <c r="M543" s="14"/>
      <c r="N543" s="14"/>
      <c r="O543" s="14"/>
      <c r="P543" s="14"/>
      <c r="Q543" s="14"/>
      <c r="R543" s="7"/>
      <c r="S543" s="7"/>
      <c r="T543" s="7"/>
    </row>
    <row r="544" spans="10:20">
      <c r="J544" s="14"/>
      <c r="K544" s="14"/>
      <c r="L544" s="14"/>
      <c r="M544" s="14"/>
      <c r="N544" s="14"/>
      <c r="O544" s="14"/>
      <c r="P544" s="14"/>
      <c r="Q544" s="14"/>
      <c r="R544" s="7"/>
      <c r="S544" s="7"/>
      <c r="T544" s="7"/>
    </row>
    <row r="545" spans="10:20">
      <c r="J545" s="14"/>
      <c r="K545" s="14"/>
      <c r="L545" s="14"/>
      <c r="M545" s="14"/>
      <c r="N545" s="14"/>
      <c r="O545" s="14"/>
      <c r="P545" s="14"/>
      <c r="Q545" s="14"/>
      <c r="R545" s="7"/>
      <c r="S545" s="7"/>
      <c r="T545" s="7"/>
    </row>
    <row r="546" spans="10:20">
      <c r="J546" s="14"/>
      <c r="K546" s="14"/>
      <c r="L546" s="14"/>
      <c r="M546" s="14"/>
      <c r="N546" s="14"/>
      <c r="O546" s="14"/>
      <c r="P546" s="14"/>
      <c r="Q546" s="14"/>
      <c r="R546" s="7"/>
      <c r="S546" s="7"/>
      <c r="T546" s="7"/>
    </row>
    <row r="547" spans="10:20">
      <c r="J547" s="14"/>
      <c r="K547" s="14"/>
      <c r="L547" s="14"/>
      <c r="M547" s="14"/>
      <c r="N547" s="14"/>
      <c r="O547" s="14"/>
      <c r="P547" s="14"/>
      <c r="Q547" s="14"/>
      <c r="R547" s="7"/>
      <c r="S547" s="7"/>
      <c r="T547" s="7"/>
    </row>
    <row r="548" spans="10:20">
      <c r="J548" s="14"/>
      <c r="K548" s="14"/>
      <c r="L548" s="14"/>
      <c r="M548" s="14"/>
      <c r="N548" s="14"/>
      <c r="O548" s="14"/>
      <c r="P548" s="14"/>
      <c r="Q548" s="14"/>
      <c r="R548" s="7"/>
      <c r="S548" s="7"/>
      <c r="T548" s="7"/>
    </row>
    <row r="549" spans="10:20">
      <c r="J549" s="14"/>
      <c r="K549" s="14"/>
      <c r="L549" s="14"/>
      <c r="M549" s="14"/>
      <c r="N549" s="14"/>
      <c r="O549" s="14"/>
      <c r="P549" s="14"/>
      <c r="Q549" s="14"/>
      <c r="R549" s="7"/>
      <c r="S549" s="7"/>
      <c r="T549" s="7"/>
    </row>
    <row r="550" spans="10:20">
      <c r="J550" s="14"/>
      <c r="K550" s="14"/>
      <c r="L550" s="14"/>
      <c r="M550" s="14"/>
      <c r="N550" s="14"/>
      <c r="O550" s="14"/>
      <c r="P550" s="14"/>
      <c r="Q550" s="14"/>
      <c r="R550" s="7"/>
      <c r="S550" s="7"/>
      <c r="T550" s="7"/>
    </row>
    <row r="551" spans="10:20">
      <c r="J551" s="14"/>
      <c r="K551" s="14"/>
      <c r="L551" s="14"/>
      <c r="M551" s="14"/>
      <c r="N551" s="14"/>
      <c r="O551" s="14"/>
      <c r="P551" s="14"/>
      <c r="Q551" s="14"/>
      <c r="R551" s="7"/>
      <c r="S551" s="7"/>
      <c r="T551" s="7"/>
    </row>
    <row r="552" spans="10:20">
      <c r="J552" s="14"/>
      <c r="K552" s="14"/>
      <c r="L552" s="14"/>
      <c r="M552" s="14"/>
      <c r="N552" s="14"/>
      <c r="O552" s="14"/>
      <c r="P552" s="14"/>
      <c r="Q552" s="14"/>
      <c r="R552" s="7"/>
      <c r="S552" s="7"/>
      <c r="T552" s="7"/>
    </row>
    <row r="553" spans="10:20">
      <c r="J553" s="14"/>
      <c r="K553" s="14"/>
      <c r="L553" s="14"/>
      <c r="M553" s="14"/>
      <c r="N553" s="14"/>
      <c r="O553" s="14"/>
      <c r="P553" s="14"/>
      <c r="Q553" s="14"/>
      <c r="R553" s="7"/>
      <c r="S553" s="7"/>
      <c r="T553" s="7"/>
    </row>
    <row r="554" spans="10:20">
      <c r="J554" s="14"/>
      <c r="K554" s="14"/>
      <c r="L554" s="14"/>
      <c r="M554" s="14"/>
      <c r="N554" s="14"/>
      <c r="O554" s="14"/>
      <c r="P554" s="14"/>
      <c r="Q554" s="14"/>
      <c r="R554" s="7"/>
      <c r="S554" s="7"/>
      <c r="T554" s="7"/>
    </row>
    <row r="555" spans="10:20">
      <c r="J555" s="14"/>
      <c r="K555" s="14"/>
      <c r="L555" s="14"/>
      <c r="M555" s="14"/>
      <c r="N555" s="14"/>
      <c r="O555" s="14"/>
      <c r="P555" s="14"/>
      <c r="Q555" s="14"/>
      <c r="R555" s="7"/>
      <c r="S555" s="7"/>
      <c r="T555" s="7"/>
    </row>
    <row r="556" spans="10:20">
      <c r="J556" s="14"/>
      <c r="K556" s="14"/>
      <c r="L556" s="14"/>
      <c r="M556" s="14"/>
      <c r="N556" s="14"/>
      <c r="O556" s="14"/>
      <c r="P556" s="14"/>
      <c r="Q556" s="14"/>
      <c r="R556" s="7"/>
      <c r="S556" s="7"/>
      <c r="T556" s="7"/>
    </row>
    <row r="557" spans="10:20">
      <c r="J557" s="14"/>
      <c r="K557" s="14"/>
      <c r="L557" s="14"/>
      <c r="M557" s="14"/>
      <c r="N557" s="14"/>
      <c r="O557" s="14"/>
      <c r="P557" s="14"/>
      <c r="Q557" s="14"/>
      <c r="R557" s="7"/>
      <c r="S557" s="7"/>
      <c r="T557" s="7"/>
    </row>
    <row r="558" spans="10:20">
      <c r="J558" s="14"/>
      <c r="K558" s="14"/>
      <c r="L558" s="14"/>
      <c r="M558" s="14"/>
      <c r="N558" s="14"/>
      <c r="O558" s="14"/>
      <c r="P558" s="14"/>
      <c r="Q558" s="14"/>
      <c r="R558" s="7"/>
      <c r="S558" s="7"/>
      <c r="T558" s="7"/>
    </row>
    <row r="559" spans="10:20">
      <c r="J559" s="14"/>
      <c r="K559" s="14"/>
      <c r="L559" s="14"/>
      <c r="M559" s="14"/>
      <c r="N559" s="14"/>
      <c r="O559" s="14"/>
      <c r="P559" s="14"/>
      <c r="Q559" s="14"/>
      <c r="R559" s="7"/>
      <c r="S559" s="7"/>
      <c r="T559" s="7"/>
    </row>
    <row r="560" spans="10:20">
      <c r="J560" s="14"/>
      <c r="K560" s="14"/>
      <c r="L560" s="14"/>
      <c r="M560" s="14"/>
      <c r="N560" s="14"/>
      <c r="O560" s="14"/>
      <c r="P560" s="14"/>
      <c r="Q560" s="14"/>
      <c r="R560" s="7"/>
      <c r="S560" s="7"/>
      <c r="T560" s="7"/>
    </row>
    <row r="561" spans="10:20">
      <c r="J561" s="14"/>
      <c r="K561" s="14"/>
      <c r="L561" s="14"/>
      <c r="M561" s="14"/>
      <c r="N561" s="14"/>
      <c r="O561" s="14"/>
      <c r="P561" s="14"/>
      <c r="Q561" s="14"/>
      <c r="R561" s="7"/>
      <c r="S561" s="7"/>
      <c r="T561" s="7"/>
    </row>
    <row r="562" spans="10:20">
      <c r="J562" s="14"/>
      <c r="K562" s="14"/>
      <c r="L562" s="14"/>
      <c r="M562" s="14"/>
      <c r="N562" s="14"/>
      <c r="O562" s="14"/>
      <c r="P562" s="14"/>
      <c r="Q562" s="14"/>
      <c r="R562" s="7"/>
      <c r="S562" s="7"/>
      <c r="T562" s="7"/>
    </row>
    <row r="563" spans="10:20">
      <c r="J563" s="14"/>
      <c r="K563" s="14"/>
      <c r="L563" s="14"/>
      <c r="M563" s="14"/>
      <c r="N563" s="14"/>
      <c r="O563" s="14"/>
      <c r="P563" s="14"/>
      <c r="Q563" s="14"/>
      <c r="R563" s="7"/>
      <c r="S563" s="7"/>
      <c r="T563" s="7"/>
    </row>
    <row r="564" spans="10:20">
      <c r="J564" s="14"/>
      <c r="K564" s="14"/>
      <c r="L564" s="14"/>
      <c r="M564" s="14"/>
      <c r="N564" s="14"/>
      <c r="O564" s="14"/>
      <c r="P564" s="14"/>
      <c r="Q564" s="14"/>
      <c r="R564" s="7"/>
      <c r="S564" s="7"/>
      <c r="T564" s="7"/>
    </row>
    <row r="565" spans="10:20">
      <c r="J565" s="14"/>
      <c r="K565" s="14"/>
      <c r="L565" s="14"/>
      <c r="M565" s="14"/>
      <c r="N565" s="14"/>
      <c r="O565" s="14"/>
      <c r="P565" s="14"/>
      <c r="Q565" s="14"/>
      <c r="R565" s="7"/>
      <c r="S565" s="7"/>
      <c r="T565" s="7"/>
    </row>
    <row r="566" spans="10:20">
      <c r="J566" s="14"/>
      <c r="K566" s="14"/>
      <c r="L566" s="14"/>
      <c r="M566" s="14"/>
      <c r="N566" s="14"/>
      <c r="O566" s="14"/>
      <c r="P566" s="14"/>
      <c r="Q566" s="14"/>
      <c r="R566" s="7"/>
      <c r="S566" s="7"/>
      <c r="T566" s="7"/>
    </row>
    <row r="567" spans="10:20">
      <c r="J567" s="14"/>
      <c r="K567" s="14"/>
      <c r="L567" s="14"/>
      <c r="M567" s="14"/>
      <c r="N567" s="14"/>
      <c r="O567" s="14"/>
      <c r="P567" s="14"/>
      <c r="Q567" s="14"/>
      <c r="R567" s="7"/>
      <c r="S567" s="7"/>
      <c r="T567" s="7"/>
    </row>
    <row r="568" spans="10:20">
      <c r="J568" s="14"/>
      <c r="K568" s="14"/>
      <c r="L568" s="14"/>
      <c r="M568" s="14"/>
      <c r="N568" s="14"/>
      <c r="O568" s="14"/>
      <c r="P568" s="14"/>
      <c r="Q568" s="14"/>
      <c r="R568" s="7"/>
      <c r="S568" s="7"/>
      <c r="T568" s="7"/>
    </row>
    <row r="569" spans="10:20">
      <c r="J569" s="14"/>
      <c r="K569" s="14"/>
      <c r="L569" s="14"/>
      <c r="M569" s="14"/>
      <c r="N569" s="14"/>
      <c r="O569" s="14"/>
      <c r="P569" s="14"/>
      <c r="Q569" s="14"/>
      <c r="R569" s="7"/>
      <c r="S569" s="7"/>
      <c r="T569" s="7"/>
    </row>
    <row r="570" spans="10:20">
      <c r="J570" s="14"/>
      <c r="K570" s="14"/>
      <c r="L570" s="14"/>
      <c r="M570" s="14"/>
      <c r="N570" s="14"/>
      <c r="O570" s="14"/>
      <c r="P570" s="14"/>
      <c r="Q570" s="14"/>
      <c r="R570" s="7"/>
      <c r="S570" s="7"/>
      <c r="T570" s="7"/>
    </row>
    <row r="571" spans="10:20">
      <c r="J571" s="14"/>
      <c r="K571" s="14"/>
      <c r="L571" s="14"/>
      <c r="M571" s="14"/>
      <c r="N571" s="14"/>
      <c r="O571" s="14"/>
      <c r="P571" s="14"/>
      <c r="Q571" s="14"/>
      <c r="R571" s="7"/>
      <c r="S571" s="7"/>
      <c r="T571" s="7"/>
    </row>
    <row r="572" spans="10:20">
      <c r="J572" s="14"/>
      <c r="K572" s="14"/>
      <c r="L572" s="14"/>
      <c r="M572" s="14"/>
      <c r="N572" s="14"/>
      <c r="O572" s="14"/>
      <c r="P572" s="14"/>
      <c r="Q572" s="14"/>
      <c r="R572" s="7"/>
      <c r="S572" s="7"/>
      <c r="T572" s="7"/>
    </row>
    <row r="573" spans="10:20">
      <c r="J573" s="14"/>
      <c r="K573" s="14"/>
      <c r="L573" s="14"/>
      <c r="M573" s="14"/>
      <c r="N573" s="14"/>
      <c r="O573" s="14"/>
      <c r="P573" s="14"/>
      <c r="Q573" s="14"/>
      <c r="R573" s="7"/>
      <c r="S573" s="7"/>
      <c r="T573" s="7"/>
    </row>
    <row r="574" spans="10:20">
      <c r="J574" s="14"/>
      <c r="K574" s="14"/>
      <c r="L574" s="14"/>
      <c r="M574" s="14"/>
      <c r="N574" s="14"/>
      <c r="O574" s="14"/>
      <c r="P574" s="14"/>
      <c r="Q574" s="14"/>
      <c r="R574" s="7"/>
      <c r="S574" s="7"/>
      <c r="T574" s="7"/>
    </row>
    <row r="575" spans="10:20">
      <c r="J575" s="14"/>
      <c r="K575" s="14"/>
      <c r="L575" s="14"/>
      <c r="M575" s="14"/>
      <c r="N575" s="14"/>
      <c r="O575" s="14"/>
      <c r="P575" s="14"/>
      <c r="Q575" s="14"/>
      <c r="R575" s="7"/>
      <c r="S575" s="7"/>
      <c r="T575" s="7"/>
    </row>
    <row r="576" spans="10:20">
      <c r="J576" s="14"/>
      <c r="K576" s="14"/>
      <c r="L576" s="14"/>
      <c r="M576" s="14"/>
      <c r="N576" s="14"/>
      <c r="O576" s="14"/>
      <c r="P576" s="14"/>
      <c r="Q576" s="14"/>
      <c r="R576" s="7"/>
      <c r="S576" s="7"/>
      <c r="T576" s="7"/>
    </row>
    <row r="577" spans="10:20">
      <c r="J577" s="14"/>
      <c r="K577" s="14"/>
      <c r="L577" s="14"/>
      <c r="M577" s="14"/>
      <c r="N577" s="14"/>
      <c r="O577" s="14"/>
      <c r="P577" s="14"/>
      <c r="Q577" s="14"/>
      <c r="R577" s="7"/>
      <c r="S577" s="7"/>
      <c r="T577" s="7"/>
    </row>
    <row r="578" spans="10:20">
      <c r="J578" s="14"/>
      <c r="K578" s="14"/>
      <c r="L578" s="14"/>
      <c r="M578" s="14"/>
      <c r="N578" s="14"/>
      <c r="O578" s="14"/>
      <c r="P578" s="14"/>
      <c r="Q578" s="14"/>
      <c r="R578" s="7"/>
      <c r="S578" s="7"/>
      <c r="T578" s="7"/>
    </row>
    <row r="579" spans="10:20">
      <c r="J579" s="14"/>
      <c r="K579" s="14"/>
      <c r="L579" s="14"/>
      <c r="M579" s="14"/>
      <c r="N579" s="14"/>
      <c r="O579" s="14"/>
      <c r="P579" s="14"/>
      <c r="Q579" s="14"/>
      <c r="R579" s="7"/>
      <c r="S579" s="7"/>
      <c r="T579" s="7"/>
    </row>
    <row r="580" spans="10:20">
      <c r="J580" s="14"/>
      <c r="K580" s="14"/>
      <c r="L580" s="14"/>
      <c r="M580" s="14"/>
      <c r="N580" s="14"/>
      <c r="O580" s="14"/>
      <c r="P580" s="14"/>
      <c r="Q580" s="14"/>
      <c r="R580" s="7"/>
      <c r="S580" s="7"/>
      <c r="T580" s="7"/>
    </row>
    <row r="581" spans="10:20">
      <c r="J581" s="14"/>
      <c r="K581" s="14"/>
      <c r="L581" s="14"/>
      <c r="M581" s="14"/>
      <c r="N581" s="14"/>
      <c r="O581" s="14"/>
      <c r="P581" s="14"/>
      <c r="Q581" s="14"/>
      <c r="R581" s="7"/>
      <c r="S581" s="7"/>
      <c r="T581" s="7"/>
    </row>
    <row r="582" spans="10:20">
      <c r="J582" s="14"/>
      <c r="K582" s="14"/>
      <c r="L582" s="14"/>
      <c r="M582" s="14"/>
      <c r="N582" s="14"/>
      <c r="O582" s="14"/>
      <c r="P582" s="14"/>
      <c r="Q582" s="14"/>
      <c r="R582" s="7"/>
      <c r="S582" s="7"/>
      <c r="T582" s="7"/>
    </row>
    <row r="583" spans="10:20">
      <c r="J583" s="14"/>
      <c r="K583" s="14"/>
      <c r="L583" s="14"/>
      <c r="M583" s="14"/>
      <c r="N583" s="14"/>
      <c r="O583" s="14"/>
      <c r="P583" s="14"/>
      <c r="Q583" s="14"/>
      <c r="R583" s="7"/>
      <c r="S583" s="7"/>
      <c r="T583" s="7"/>
    </row>
    <row r="584" spans="10:20">
      <c r="J584" s="14"/>
      <c r="K584" s="14"/>
      <c r="L584" s="14"/>
      <c r="M584" s="14"/>
      <c r="N584" s="14"/>
      <c r="O584" s="14"/>
      <c r="P584" s="14"/>
      <c r="Q584" s="14"/>
      <c r="R584" s="7"/>
      <c r="S584" s="7"/>
      <c r="T584" s="7"/>
    </row>
    <row r="585" spans="10:20">
      <c r="J585" s="14"/>
      <c r="K585" s="14"/>
      <c r="L585" s="14"/>
      <c r="M585" s="14"/>
      <c r="N585" s="14"/>
      <c r="O585" s="14"/>
      <c r="P585" s="14"/>
      <c r="Q585" s="14"/>
      <c r="R585" s="7"/>
      <c r="S585" s="7"/>
      <c r="T585" s="7"/>
    </row>
    <row r="586" spans="10:20">
      <c r="J586" s="14"/>
      <c r="K586" s="14"/>
      <c r="L586" s="14"/>
      <c r="M586" s="14"/>
      <c r="N586" s="14"/>
      <c r="O586" s="14"/>
      <c r="P586" s="14"/>
      <c r="Q586" s="14"/>
      <c r="R586" s="7"/>
      <c r="S586" s="7"/>
      <c r="T586" s="7"/>
    </row>
    <row r="587" spans="10:20">
      <c r="J587" s="14"/>
      <c r="K587" s="14"/>
      <c r="L587" s="14"/>
      <c r="M587" s="14"/>
      <c r="N587" s="14"/>
      <c r="O587" s="14"/>
      <c r="P587" s="14"/>
      <c r="Q587" s="14"/>
      <c r="R587" s="7"/>
      <c r="S587" s="7"/>
      <c r="T587" s="7"/>
    </row>
    <row r="588" spans="10:20">
      <c r="J588" s="14"/>
      <c r="K588" s="14"/>
      <c r="L588" s="14"/>
      <c r="M588" s="14"/>
      <c r="N588" s="14"/>
      <c r="O588" s="14"/>
      <c r="P588" s="14"/>
      <c r="Q588" s="14"/>
      <c r="R588" s="7"/>
      <c r="S588" s="7"/>
      <c r="T588" s="7"/>
    </row>
    <row r="589" spans="10:20">
      <c r="J589" s="14"/>
      <c r="K589" s="14"/>
      <c r="L589" s="14"/>
      <c r="M589" s="14"/>
      <c r="N589" s="14"/>
      <c r="O589" s="14"/>
      <c r="P589" s="14"/>
      <c r="Q589" s="14"/>
      <c r="R589" s="7"/>
      <c r="S589" s="7"/>
      <c r="T589" s="7"/>
    </row>
    <row r="590" spans="10:20">
      <c r="J590" s="14"/>
      <c r="K590" s="14"/>
      <c r="L590" s="14"/>
      <c r="M590" s="14"/>
      <c r="N590" s="14"/>
      <c r="O590" s="14"/>
      <c r="P590" s="14"/>
      <c r="Q590" s="14"/>
      <c r="R590" s="7"/>
      <c r="S590" s="7"/>
      <c r="T590" s="7"/>
    </row>
    <row r="591" spans="10:20">
      <c r="J591" s="14"/>
      <c r="K591" s="14"/>
      <c r="L591" s="14"/>
      <c r="M591" s="14"/>
      <c r="N591" s="14"/>
      <c r="O591" s="14"/>
      <c r="P591" s="14"/>
      <c r="Q591" s="14"/>
      <c r="R591" s="7"/>
      <c r="S591" s="7"/>
      <c r="T591" s="7"/>
    </row>
    <row r="592" spans="10:20">
      <c r="J592" s="14"/>
      <c r="K592" s="14"/>
      <c r="L592" s="14"/>
      <c r="M592" s="14"/>
      <c r="N592" s="14"/>
      <c r="O592" s="14"/>
      <c r="P592" s="14"/>
      <c r="Q592" s="14"/>
      <c r="R592" s="7"/>
      <c r="S592" s="7"/>
      <c r="T592" s="7"/>
    </row>
    <row r="593" spans="10:20">
      <c r="J593" s="14"/>
      <c r="K593" s="14"/>
      <c r="L593" s="14"/>
      <c r="M593" s="14"/>
      <c r="N593" s="14"/>
      <c r="O593" s="14"/>
      <c r="P593" s="14"/>
      <c r="Q593" s="14"/>
      <c r="R593" s="7"/>
      <c r="S593" s="7"/>
      <c r="T593" s="7"/>
    </row>
    <row r="594" spans="10:20">
      <c r="J594" s="14"/>
      <c r="K594" s="14"/>
      <c r="L594" s="14"/>
      <c r="M594" s="14"/>
      <c r="N594" s="14"/>
      <c r="O594" s="14"/>
      <c r="P594" s="14"/>
      <c r="Q594" s="14"/>
      <c r="R594" s="7"/>
      <c r="S594" s="7"/>
      <c r="T594" s="7"/>
    </row>
    <row r="595" spans="10:20">
      <c r="J595" s="14"/>
      <c r="K595" s="14"/>
      <c r="L595" s="14"/>
      <c r="M595" s="14"/>
      <c r="N595" s="14"/>
      <c r="O595" s="14"/>
      <c r="P595" s="14"/>
      <c r="Q595" s="14"/>
      <c r="R595" s="7"/>
      <c r="S595" s="7"/>
      <c r="T595" s="7"/>
    </row>
    <row r="596" spans="10:20">
      <c r="J596" s="14"/>
      <c r="K596" s="14"/>
      <c r="L596" s="14"/>
      <c r="M596" s="14"/>
      <c r="N596" s="14"/>
      <c r="O596" s="14"/>
      <c r="P596" s="14"/>
      <c r="Q596" s="14"/>
      <c r="R596" s="7"/>
      <c r="S596" s="7"/>
      <c r="T596" s="7"/>
    </row>
    <row r="597" spans="10:20">
      <c r="J597" s="14"/>
      <c r="K597" s="14"/>
      <c r="L597" s="14"/>
      <c r="M597" s="14"/>
      <c r="N597" s="14"/>
      <c r="O597" s="14"/>
      <c r="P597" s="14"/>
      <c r="Q597" s="14"/>
      <c r="R597" s="7"/>
      <c r="S597" s="7"/>
      <c r="T597" s="7"/>
    </row>
    <row r="598" spans="10:20">
      <c r="J598" s="14"/>
      <c r="K598" s="14"/>
      <c r="L598" s="14"/>
      <c r="M598" s="14"/>
      <c r="N598" s="14"/>
      <c r="O598" s="14"/>
      <c r="P598" s="14"/>
      <c r="Q598" s="14"/>
      <c r="R598" s="7"/>
      <c r="S598" s="7"/>
      <c r="T598" s="7"/>
    </row>
    <row r="599" spans="10:20">
      <c r="J599" s="14"/>
      <c r="K599" s="14"/>
      <c r="L599" s="14"/>
      <c r="M599" s="14"/>
      <c r="N599" s="14"/>
      <c r="O599" s="14"/>
      <c r="P599" s="14"/>
      <c r="Q599" s="14"/>
      <c r="R599" s="7"/>
      <c r="S599" s="7"/>
      <c r="T599" s="7"/>
    </row>
    <row r="600" spans="10:20">
      <c r="J600" s="14"/>
      <c r="K600" s="14"/>
      <c r="L600" s="14"/>
      <c r="M600" s="14"/>
      <c r="N600" s="14"/>
      <c r="O600" s="14"/>
      <c r="P600" s="14"/>
      <c r="Q600" s="14"/>
      <c r="R600" s="7"/>
      <c r="S600" s="7"/>
      <c r="T600" s="7"/>
    </row>
    <row r="601" spans="10:20">
      <c r="J601" s="14"/>
      <c r="K601" s="14"/>
      <c r="L601" s="14"/>
      <c r="M601" s="14"/>
      <c r="N601" s="14"/>
      <c r="O601" s="14"/>
      <c r="P601" s="14"/>
      <c r="Q601" s="14"/>
      <c r="R601" s="7"/>
      <c r="S601" s="7"/>
      <c r="T601" s="7"/>
    </row>
    <row r="602" spans="10:20">
      <c r="J602" s="14"/>
      <c r="K602" s="14"/>
      <c r="L602" s="14"/>
      <c r="M602" s="14"/>
      <c r="N602" s="14"/>
      <c r="O602" s="14"/>
      <c r="P602" s="14"/>
      <c r="Q602" s="14"/>
      <c r="R602" s="7"/>
      <c r="S602" s="7"/>
      <c r="T602" s="7"/>
    </row>
    <row r="603" spans="10:20">
      <c r="J603" s="14"/>
      <c r="K603" s="14"/>
      <c r="L603" s="14"/>
      <c r="M603" s="14"/>
      <c r="N603" s="14"/>
      <c r="O603" s="14"/>
      <c r="P603" s="14"/>
      <c r="Q603" s="14"/>
      <c r="R603" s="7"/>
      <c r="S603" s="7"/>
      <c r="T603" s="7"/>
    </row>
    <row r="604" spans="10:20">
      <c r="J604" s="14"/>
      <c r="K604" s="14"/>
      <c r="L604" s="14"/>
      <c r="M604" s="14"/>
      <c r="N604" s="14"/>
      <c r="O604" s="14"/>
      <c r="P604" s="14"/>
      <c r="Q604" s="14"/>
      <c r="R604" s="7"/>
      <c r="S604" s="7"/>
      <c r="T604" s="7"/>
    </row>
    <row r="605" spans="10:20">
      <c r="J605" s="14"/>
      <c r="K605" s="14"/>
      <c r="L605" s="14"/>
      <c r="M605" s="14"/>
      <c r="N605" s="14"/>
      <c r="O605" s="14"/>
      <c r="P605" s="14"/>
      <c r="Q605" s="14"/>
      <c r="R605" s="7"/>
      <c r="S605" s="7"/>
      <c r="T605" s="7"/>
    </row>
    <row r="606" spans="10:20">
      <c r="J606" s="14"/>
      <c r="K606" s="14"/>
      <c r="L606" s="14"/>
      <c r="M606" s="14"/>
      <c r="N606" s="14"/>
      <c r="O606" s="14"/>
      <c r="P606" s="14"/>
      <c r="Q606" s="14"/>
      <c r="R606" s="7"/>
      <c r="S606" s="7"/>
      <c r="T606" s="7"/>
    </row>
    <row r="607" spans="10:20">
      <c r="J607" s="14"/>
      <c r="K607" s="14"/>
      <c r="L607" s="14"/>
      <c r="M607" s="14"/>
      <c r="N607" s="14"/>
      <c r="O607" s="14"/>
      <c r="P607" s="14"/>
      <c r="Q607" s="14"/>
      <c r="R607" s="7"/>
      <c r="S607" s="7"/>
      <c r="T607" s="7"/>
    </row>
    <row r="608" spans="10:20">
      <c r="J608" s="14"/>
      <c r="K608" s="14"/>
      <c r="L608" s="14"/>
      <c r="M608" s="14"/>
      <c r="N608" s="14"/>
      <c r="O608" s="14"/>
      <c r="P608" s="14"/>
      <c r="Q608" s="14"/>
      <c r="R608" s="7"/>
      <c r="S608" s="7"/>
      <c r="T608" s="7"/>
    </row>
    <row r="609" spans="10:20">
      <c r="J609" s="14"/>
      <c r="K609" s="14"/>
      <c r="L609" s="14"/>
      <c r="M609" s="14"/>
      <c r="N609" s="14"/>
      <c r="O609" s="14"/>
      <c r="P609" s="14"/>
      <c r="Q609" s="14"/>
      <c r="R609" s="7"/>
      <c r="S609" s="7"/>
      <c r="T609" s="7"/>
    </row>
    <row r="610" spans="10:20">
      <c r="J610" s="14"/>
      <c r="K610" s="14"/>
      <c r="L610" s="14"/>
      <c r="M610" s="14"/>
      <c r="N610" s="14"/>
      <c r="O610" s="14"/>
      <c r="P610" s="14"/>
      <c r="Q610" s="14"/>
      <c r="R610" s="7"/>
      <c r="S610" s="7"/>
      <c r="T610" s="7"/>
    </row>
    <row r="611" spans="10:20">
      <c r="J611" s="14"/>
      <c r="K611" s="14"/>
      <c r="L611" s="14"/>
      <c r="M611" s="14"/>
      <c r="N611" s="14"/>
      <c r="O611" s="14"/>
      <c r="P611" s="14"/>
      <c r="Q611" s="14"/>
      <c r="R611" s="7"/>
      <c r="S611" s="7"/>
      <c r="T611" s="7"/>
    </row>
    <row r="612" spans="10:20">
      <c r="J612" s="14"/>
      <c r="K612" s="14"/>
      <c r="L612" s="14"/>
      <c r="M612" s="14"/>
      <c r="N612" s="14"/>
      <c r="O612" s="14"/>
      <c r="P612" s="14"/>
      <c r="Q612" s="14"/>
      <c r="R612" s="7"/>
      <c r="S612" s="7"/>
      <c r="T612" s="7"/>
    </row>
    <row r="613" spans="10:20">
      <c r="J613" s="14"/>
      <c r="K613" s="14"/>
      <c r="L613" s="14"/>
      <c r="M613" s="14"/>
      <c r="N613" s="14"/>
      <c r="O613" s="14"/>
      <c r="P613" s="14"/>
      <c r="Q613" s="14"/>
      <c r="R613" s="7"/>
      <c r="S613" s="7"/>
      <c r="T613" s="7"/>
    </row>
    <row r="614" spans="10:20">
      <c r="J614" s="14"/>
      <c r="K614" s="14"/>
      <c r="L614" s="14"/>
      <c r="M614" s="14"/>
      <c r="N614" s="14"/>
      <c r="O614" s="14"/>
      <c r="P614" s="14"/>
      <c r="Q614" s="14"/>
      <c r="R614" s="7"/>
      <c r="S614" s="7"/>
      <c r="T614" s="7"/>
    </row>
    <row r="615" spans="10:20">
      <c r="J615" s="14"/>
      <c r="K615" s="14"/>
      <c r="L615" s="14"/>
      <c r="M615" s="14"/>
      <c r="N615" s="14"/>
      <c r="O615" s="14"/>
      <c r="P615" s="14"/>
      <c r="Q615" s="14"/>
      <c r="R615" s="7"/>
      <c r="S615" s="7"/>
      <c r="T615" s="7"/>
    </row>
    <row r="616" spans="10:20">
      <c r="J616" s="14"/>
      <c r="K616" s="14"/>
      <c r="L616" s="14"/>
      <c r="M616" s="14"/>
      <c r="N616" s="14"/>
      <c r="O616" s="14"/>
      <c r="P616" s="14"/>
      <c r="Q616" s="14"/>
      <c r="R616" s="7"/>
      <c r="S616" s="7"/>
      <c r="T616" s="7"/>
    </row>
    <row r="617" spans="10:20">
      <c r="J617" s="14"/>
      <c r="K617" s="14"/>
      <c r="L617" s="14"/>
      <c r="M617" s="14"/>
      <c r="N617" s="14"/>
      <c r="O617" s="14"/>
      <c r="P617" s="14"/>
      <c r="Q617" s="14"/>
      <c r="R617" s="7"/>
      <c r="S617" s="7"/>
      <c r="T617" s="7"/>
    </row>
    <row r="618" spans="10:20">
      <c r="J618" s="14"/>
      <c r="K618" s="14"/>
      <c r="L618" s="14"/>
      <c r="M618" s="14"/>
      <c r="N618" s="14"/>
      <c r="O618" s="14"/>
      <c r="P618" s="14"/>
      <c r="Q618" s="14"/>
      <c r="R618" s="7"/>
      <c r="S618" s="7"/>
      <c r="T618" s="7"/>
    </row>
    <row r="619" spans="10:20">
      <c r="J619" s="14"/>
      <c r="K619" s="14"/>
      <c r="L619" s="14"/>
      <c r="M619" s="14"/>
      <c r="N619" s="14"/>
      <c r="O619" s="14"/>
      <c r="P619" s="14"/>
      <c r="Q619" s="14"/>
      <c r="R619" s="7"/>
      <c r="S619" s="7"/>
      <c r="T619" s="7"/>
    </row>
    <row r="620" spans="10:20">
      <c r="J620" s="14"/>
      <c r="K620" s="14"/>
      <c r="L620" s="14"/>
      <c r="M620" s="14"/>
      <c r="N620" s="14"/>
      <c r="O620" s="14"/>
      <c r="P620" s="14"/>
      <c r="Q620" s="14"/>
      <c r="R620" s="7"/>
      <c r="S620" s="7"/>
      <c r="T620" s="7"/>
    </row>
    <row r="621" spans="10:20">
      <c r="J621" s="14"/>
      <c r="K621" s="14"/>
      <c r="L621" s="14"/>
      <c r="M621" s="14"/>
      <c r="N621" s="14"/>
      <c r="O621" s="14"/>
      <c r="P621" s="14"/>
      <c r="Q621" s="14"/>
      <c r="R621" s="7"/>
      <c r="S621" s="7"/>
      <c r="T621" s="7"/>
    </row>
    <row r="622" spans="10:20">
      <c r="J622" s="14"/>
      <c r="K622" s="14"/>
      <c r="L622" s="14"/>
      <c r="M622" s="14"/>
      <c r="N622" s="14"/>
      <c r="O622" s="14"/>
      <c r="P622" s="14"/>
      <c r="Q622" s="14"/>
      <c r="R622" s="7"/>
      <c r="S622" s="7"/>
      <c r="T622" s="7"/>
    </row>
    <row r="623" spans="10:20">
      <c r="J623" s="14"/>
      <c r="K623" s="14"/>
      <c r="L623" s="14"/>
      <c r="M623" s="14"/>
      <c r="N623" s="14"/>
      <c r="O623" s="14"/>
      <c r="P623" s="14"/>
      <c r="Q623" s="14"/>
      <c r="R623" s="7"/>
      <c r="S623" s="7"/>
      <c r="T623" s="7"/>
    </row>
    <row r="624" spans="10:20">
      <c r="J624" s="14"/>
      <c r="K624" s="14"/>
      <c r="L624" s="14"/>
      <c r="M624" s="14"/>
      <c r="N624" s="14"/>
      <c r="O624" s="14"/>
      <c r="P624" s="14"/>
      <c r="Q624" s="14"/>
      <c r="R624" s="7"/>
      <c r="S624" s="7"/>
      <c r="T624" s="7"/>
    </row>
    <row r="625" spans="10:20">
      <c r="J625" s="14"/>
      <c r="K625" s="14"/>
      <c r="L625" s="14"/>
      <c r="M625" s="14"/>
      <c r="N625" s="14"/>
      <c r="O625" s="14"/>
      <c r="P625" s="14"/>
      <c r="Q625" s="14"/>
      <c r="R625" s="7"/>
      <c r="S625" s="7"/>
      <c r="T625" s="7"/>
    </row>
    <row r="626" spans="10:20">
      <c r="J626" s="14"/>
      <c r="K626" s="14"/>
      <c r="L626" s="14"/>
      <c r="M626" s="14"/>
      <c r="N626" s="14"/>
      <c r="O626" s="14"/>
      <c r="P626" s="14"/>
      <c r="Q626" s="14"/>
      <c r="R626" s="7"/>
      <c r="S626" s="7"/>
      <c r="T626" s="7"/>
    </row>
    <row r="627" spans="10:20">
      <c r="J627" s="14"/>
      <c r="K627" s="14"/>
      <c r="L627" s="14"/>
      <c r="M627" s="14"/>
      <c r="N627" s="14"/>
      <c r="O627" s="14"/>
      <c r="P627" s="14"/>
      <c r="Q627" s="14"/>
      <c r="R627" s="7"/>
      <c r="S627" s="7"/>
      <c r="T627" s="7"/>
    </row>
    <row r="628" spans="10:20">
      <c r="J628" s="14"/>
      <c r="K628" s="14"/>
      <c r="L628" s="14"/>
      <c r="M628" s="14"/>
      <c r="N628" s="14"/>
      <c r="O628" s="14"/>
      <c r="P628" s="14"/>
      <c r="Q628" s="14"/>
      <c r="R628" s="7"/>
      <c r="S628" s="7"/>
      <c r="T628" s="7"/>
    </row>
    <row r="629" spans="10:20">
      <c r="J629" s="14"/>
      <c r="K629" s="14"/>
      <c r="L629" s="14"/>
      <c r="M629" s="14"/>
      <c r="N629" s="14"/>
      <c r="O629" s="14"/>
      <c r="P629" s="14"/>
      <c r="Q629" s="14"/>
      <c r="R629" s="7"/>
      <c r="S629" s="7"/>
      <c r="T629" s="7"/>
    </row>
    <row r="630" spans="10:20">
      <c r="J630" s="14"/>
      <c r="K630" s="14"/>
      <c r="L630" s="14"/>
      <c r="M630" s="14"/>
      <c r="N630" s="14"/>
      <c r="O630" s="14"/>
      <c r="P630" s="14"/>
      <c r="Q630" s="14"/>
      <c r="R630" s="7"/>
      <c r="S630" s="7"/>
      <c r="T630" s="7"/>
    </row>
    <row r="631" spans="10:20">
      <c r="J631" s="14"/>
      <c r="K631" s="14"/>
      <c r="L631" s="14"/>
      <c r="M631" s="14"/>
      <c r="N631" s="14"/>
      <c r="O631" s="14"/>
      <c r="P631" s="14"/>
      <c r="Q631" s="14"/>
      <c r="R631" s="7"/>
      <c r="S631" s="7"/>
      <c r="T631" s="7"/>
    </row>
    <row r="632" spans="10:20">
      <c r="J632" s="14"/>
      <c r="K632" s="14"/>
      <c r="L632" s="14"/>
      <c r="M632" s="14"/>
      <c r="N632" s="14"/>
      <c r="O632" s="14"/>
      <c r="P632" s="14"/>
      <c r="Q632" s="14"/>
      <c r="R632" s="7"/>
      <c r="S632" s="7"/>
      <c r="T632" s="7"/>
    </row>
    <row r="633" spans="10:20">
      <c r="J633" s="14"/>
      <c r="K633" s="14"/>
      <c r="L633" s="14"/>
      <c r="M633" s="14"/>
      <c r="N633" s="14"/>
      <c r="O633" s="14"/>
      <c r="P633" s="14"/>
      <c r="Q633" s="14"/>
      <c r="R633" s="7"/>
      <c r="S633" s="7"/>
      <c r="T633" s="7"/>
    </row>
    <row r="634" spans="10:20">
      <c r="J634" s="14"/>
      <c r="K634" s="14"/>
      <c r="L634" s="14"/>
      <c r="M634" s="14"/>
      <c r="N634" s="14"/>
      <c r="O634" s="14"/>
      <c r="P634" s="14"/>
      <c r="Q634" s="14"/>
      <c r="R634" s="7"/>
      <c r="S634" s="7"/>
      <c r="T634" s="7"/>
    </row>
    <row r="635" spans="10:20">
      <c r="J635" s="14"/>
      <c r="K635" s="14"/>
      <c r="L635" s="14"/>
      <c r="M635" s="14"/>
      <c r="N635" s="14"/>
      <c r="O635" s="14"/>
      <c r="P635" s="14"/>
      <c r="Q635" s="14"/>
      <c r="R635" s="7"/>
      <c r="S635" s="7"/>
      <c r="T635" s="7"/>
    </row>
    <row r="636" spans="10:20">
      <c r="J636" s="14"/>
      <c r="K636" s="14"/>
      <c r="L636" s="14"/>
      <c r="M636" s="14"/>
      <c r="N636" s="14"/>
      <c r="O636" s="14"/>
      <c r="P636" s="14"/>
      <c r="Q636" s="14"/>
      <c r="R636" s="7"/>
      <c r="S636" s="7"/>
      <c r="T636" s="7"/>
    </row>
    <row r="637" spans="10:20">
      <c r="J637" s="14"/>
      <c r="K637" s="14"/>
      <c r="L637" s="14"/>
      <c r="M637" s="14"/>
      <c r="N637" s="14"/>
      <c r="O637" s="14"/>
      <c r="P637" s="14"/>
      <c r="Q637" s="14"/>
      <c r="R637" s="7"/>
      <c r="S637" s="7"/>
      <c r="T637" s="7"/>
    </row>
    <row r="638" spans="10:20">
      <c r="J638" s="14"/>
      <c r="K638" s="14"/>
      <c r="L638" s="14"/>
      <c r="M638" s="14"/>
      <c r="N638" s="14"/>
      <c r="O638" s="14"/>
      <c r="P638" s="14"/>
      <c r="Q638" s="14"/>
      <c r="R638" s="7"/>
      <c r="S638" s="7"/>
      <c r="T638" s="7"/>
    </row>
    <row r="639" spans="10:20">
      <c r="J639" s="14"/>
      <c r="K639" s="14"/>
      <c r="L639" s="14"/>
      <c r="M639" s="14"/>
      <c r="N639" s="14"/>
      <c r="O639" s="14"/>
      <c r="P639" s="14"/>
      <c r="Q639" s="14"/>
      <c r="R639" s="7"/>
      <c r="S639" s="7"/>
      <c r="T639" s="7"/>
    </row>
    <row r="640" spans="10:20">
      <c r="J640" s="14"/>
      <c r="K640" s="14"/>
      <c r="L640" s="14"/>
      <c r="M640" s="14"/>
      <c r="N640" s="14"/>
      <c r="O640" s="14"/>
      <c r="P640" s="14"/>
      <c r="Q640" s="14"/>
      <c r="R640" s="7"/>
      <c r="S640" s="7"/>
      <c r="T640" s="7"/>
    </row>
    <row r="641" spans="10:20">
      <c r="J641" s="14"/>
      <c r="K641" s="14"/>
      <c r="L641" s="14"/>
      <c r="M641" s="14"/>
      <c r="N641" s="14"/>
      <c r="O641" s="14"/>
      <c r="P641" s="14"/>
      <c r="Q641" s="14"/>
      <c r="R641" s="7"/>
      <c r="S641" s="7"/>
      <c r="T641" s="7"/>
    </row>
    <row r="642" spans="10:20">
      <c r="J642" s="14"/>
      <c r="K642" s="14"/>
      <c r="L642" s="14"/>
      <c r="M642" s="14"/>
      <c r="N642" s="14"/>
      <c r="O642" s="14"/>
      <c r="P642" s="14"/>
      <c r="Q642" s="14"/>
      <c r="R642" s="7"/>
      <c r="S642" s="7"/>
      <c r="T642" s="7"/>
    </row>
    <row r="643" spans="10:20">
      <c r="J643" s="14"/>
      <c r="K643" s="14"/>
      <c r="L643" s="14"/>
      <c r="M643" s="14"/>
      <c r="N643" s="14"/>
      <c r="O643" s="14"/>
      <c r="P643" s="14"/>
      <c r="Q643" s="14"/>
      <c r="R643" s="7"/>
      <c r="S643" s="7"/>
      <c r="T643" s="7"/>
    </row>
    <row r="644" spans="10:20">
      <c r="J644" s="14"/>
      <c r="K644" s="14"/>
      <c r="L644" s="14"/>
      <c r="M644" s="14"/>
      <c r="N644" s="14"/>
      <c r="O644" s="14"/>
      <c r="P644" s="14"/>
      <c r="Q644" s="14"/>
      <c r="R644" s="7"/>
      <c r="S644" s="7"/>
      <c r="T644" s="7"/>
    </row>
    <row r="645" spans="10:20">
      <c r="J645" s="14"/>
      <c r="K645" s="14"/>
      <c r="L645" s="14"/>
      <c r="M645" s="14"/>
      <c r="N645" s="14"/>
      <c r="O645" s="14"/>
      <c r="P645" s="14"/>
      <c r="Q645" s="14"/>
      <c r="R645" s="7"/>
      <c r="S645" s="7"/>
      <c r="T645" s="7"/>
    </row>
    <row r="646" spans="10:20">
      <c r="J646" s="14"/>
      <c r="K646" s="14"/>
      <c r="L646" s="14"/>
      <c r="M646" s="14"/>
      <c r="N646" s="14"/>
      <c r="O646" s="14"/>
      <c r="P646" s="14"/>
      <c r="Q646" s="14"/>
      <c r="R646" s="7"/>
      <c r="S646" s="7"/>
      <c r="T646" s="7"/>
    </row>
    <row r="647" spans="10:20">
      <c r="J647" s="14"/>
      <c r="K647" s="14"/>
      <c r="L647" s="14"/>
      <c r="M647" s="14"/>
      <c r="N647" s="14"/>
      <c r="O647" s="14"/>
      <c r="P647" s="14"/>
      <c r="Q647" s="14"/>
      <c r="R647" s="7"/>
      <c r="S647" s="7"/>
      <c r="T647" s="7"/>
    </row>
    <row r="648" spans="10:20">
      <c r="J648" s="14"/>
      <c r="K648" s="14"/>
      <c r="L648" s="14"/>
      <c r="M648" s="14"/>
      <c r="N648" s="14"/>
      <c r="O648" s="14"/>
      <c r="P648" s="14"/>
      <c r="Q648" s="14"/>
      <c r="R648" s="7"/>
      <c r="S648" s="7"/>
      <c r="T648" s="7"/>
    </row>
    <row r="649" spans="10:20">
      <c r="J649" s="14"/>
      <c r="K649" s="14"/>
      <c r="L649" s="14"/>
      <c r="M649" s="14"/>
      <c r="N649" s="14"/>
      <c r="O649" s="14"/>
      <c r="P649" s="14"/>
      <c r="Q649" s="14"/>
      <c r="R649" s="7"/>
      <c r="S649" s="7"/>
      <c r="T649" s="7"/>
    </row>
    <row r="650" spans="10:20">
      <c r="J650" s="14"/>
      <c r="K650" s="14"/>
      <c r="L650" s="14"/>
      <c r="M650" s="14"/>
      <c r="N650" s="14"/>
      <c r="O650" s="14"/>
      <c r="P650" s="14"/>
      <c r="Q650" s="14"/>
      <c r="R650" s="7"/>
      <c r="S650" s="7"/>
      <c r="T650" s="7"/>
    </row>
    <row r="651" spans="10:20">
      <c r="J651" s="14"/>
      <c r="K651" s="14"/>
      <c r="L651" s="14"/>
      <c r="M651" s="14"/>
      <c r="N651" s="14"/>
      <c r="O651" s="14"/>
      <c r="P651" s="14"/>
      <c r="Q651" s="14"/>
      <c r="R651" s="7"/>
      <c r="S651" s="7"/>
      <c r="T651" s="7"/>
    </row>
    <row r="652" spans="10:20">
      <c r="J652" s="14"/>
      <c r="K652" s="14"/>
      <c r="L652" s="14"/>
      <c r="M652" s="14"/>
      <c r="N652" s="14"/>
      <c r="O652" s="14"/>
      <c r="P652" s="14"/>
      <c r="Q652" s="14"/>
      <c r="R652" s="7"/>
      <c r="S652" s="7"/>
      <c r="T652" s="7"/>
    </row>
    <row r="653" spans="10:20">
      <c r="J653" s="14"/>
      <c r="K653" s="14"/>
      <c r="L653" s="14"/>
      <c r="M653" s="14"/>
      <c r="N653" s="14"/>
      <c r="O653" s="14"/>
      <c r="P653" s="14"/>
      <c r="Q653" s="14"/>
      <c r="R653" s="7"/>
      <c r="S653" s="7"/>
      <c r="T653" s="7"/>
    </row>
    <row r="654" spans="10:20">
      <c r="J654" s="14"/>
      <c r="K654" s="14"/>
      <c r="L654" s="14"/>
      <c r="M654" s="14"/>
      <c r="N654" s="14"/>
      <c r="O654" s="14"/>
      <c r="P654" s="14"/>
      <c r="Q654" s="14"/>
      <c r="R654" s="7"/>
      <c r="S654" s="7"/>
      <c r="T654" s="7"/>
    </row>
    <row r="655" spans="10:20">
      <c r="J655" s="14"/>
      <c r="K655" s="14"/>
      <c r="L655" s="14"/>
      <c r="M655" s="14"/>
      <c r="N655" s="14"/>
      <c r="O655" s="14"/>
      <c r="P655" s="14"/>
      <c r="Q655" s="14"/>
      <c r="R655" s="7"/>
      <c r="S655" s="7"/>
      <c r="T655" s="7"/>
    </row>
    <row r="656" spans="10:20">
      <c r="J656" s="14"/>
      <c r="K656" s="14"/>
      <c r="L656" s="14"/>
      <c r="M656" s="14"/>
      <c r="N656" s="14"/>
      <c r="O656" s="14"/>
      <c r="P656" s="14"/>
      <c r="Q656" s="14"/>
      <c r="R656" s="7"/>
      <c r="S656" s="7"/>
      <c r="T656" s="7"/>
    </row>
    <row r="657" spans="10:20">
      <c r="J657" s="14"/>
      <c r="K657" s="14"/>
      <c r="L657" s="14"/>
      <c r="M657" s="14"/>
      <c r="N657" s="14"/>
      <c r="O657" s="14"/>
      <c r="P657" s="14"/>
      <c r="Q657" s="14"/>
      <c r="R657" s="7"/>
      <c r="S657" s="7"/>
      <c r="T657" s="7"/>
    </row>
    <row r="658" spans="10:20">
      <c r="J658" s="14"/>
      <c r="K658" s="14"/>
      <c r="L658" s="14"/>
      <c r="M658" s="14"/>
      <c r="N658" s="14"/>
      <c r="O658" s="14"/>
      <c r="P658" s="14"/>
      <c r="Q658" s="14"/>
      <c r="R658" s="7"/>
      <c r="S658" s="7"/>
      <c r="T658" s="7"/>
    </row>
    <row r="659" spans="10:20">
      <c r="J659" s="14"/>
      <c r="K659" s="14"/>
      <c r="L659" s="14"/>
      <c r="M659" s="14"/>
      <c r="N659" s="14"/>
      <c r="O659" s="14"/>
      <c r="P659" s="14"/>
      <c r="Q659" s="14"/>
      <c r="R659" s="7"/>
      <c r="S659" s="7"/>
      <c r="T659" s="7"/>
    </row>
    <row r="660" spans="10:20">
      <c r="J660" s="14"/>
      <c r="K660" s="14"/>
      <c r="L660" s="14"/>
      <c r="M660" s="14"/>
      <c r="N660" s="14"/>
      <c r="O660" s="14"/>
      <c r="P660" s="14"/>
      <c r="Q660" s="14"/>
      <c r="R660" s="7"/>
      <c r="S660" s="7"/>
      <c r="T660" s="7"/>
    </row>
    <row r="661" spans="10:20">
      <c r="J661" s="14"/>
      <c r="K661" s="14"/>
      <c r="L661" s="14"/>
      <c r="M661" s="14"/>
      <c r="N661" s="14"/>
      <c r="O661" s="14"/>
      <c r="P661" s="14"/>
      <c r="Q661" s="14"/>
      <c r="R661" s="7"/>
      <c r="S661" s="7"/>
      <c r="T661" s="7"/>
    </row>
    <row r="662" spans="10:20">
      <c r="J662" s="14"/>
      <c r="K662" s="14"/>
      <c r="L662" s="14"/>
      <c r="M662" s="14"/>
      <c r="N662" s="14"/>
      <c r="O662" s="14"/>
      <c r="P662" s="14"/>
      <c r="Q662" s="14"/>
      <c r="R662" s="7"/>
      <c r="S662" s="7"/>
      <c r="T662" s="7"/>
    </row>
    <row r="663" spans="10:20">
      <c r="J663" s="14"/>
      <c r="K663" s="14"/>
      <c r="L663" s="14"/>
      <c r="M663" s="14"/>
      <c r="N663" s="14"/>
      <c r="O663" s="14"/>
      <c r="P663" s="14"/>
      <c r="Q663" s="14"/>
      <c r="R663" s="7"/>
      <c r="S663" s="7"/>
      <c r="T663" s="7"/>
    </row>
    <row r="664" spans="10:20">
      <c r="J664" s="14"/>
      <c r="K664" s="14"/>
      <c r="L664" s="14"/>
      <c r="M664" s="14"/>
      <c r="N664" s="14"/>
      <c r="O664" s="14"/>
      <c r="P664" s="14"/>
      <c r="Q664" s="14"/>
      <c r="R664" s="7"/>
      <c r="S664" s="7"/>
      <c r="T664" s="7"/>
    </row>
    <row r="665" spans="10:20">
      <c r="J665" s="14"/>
      <c r="K665" s="14"/>
      <c r="L665" s="14"/>
      <c r="M665" s="14"/>
      <c r="N665" s="14"/>
      <c r="O665" s="14"/>
      <c r="P665" s="14"/>
      <c r="Q665" s="14"/>
      <c r="R665" s="7"/>
      <c r="S665" s="7"/>
      <c r="T665" s="7"/>
    </row>
    <row r="666" spans="10:20">
      <c r="J666" s="14"/>
      <c r="K666" s="14"/>
      <c r="L666" s="14"/>
      <c r="M666" s="14"/>
      <c r="N666" s="14"/>
      <c r="O666" s="14"/>
      <c r="P666" s="14"/>
      <c r="Q666" s="14"/>
      <c r="R666" s="7"/>
      <c r="S666" s="7"/>
      <c r="T666" s="7"/>
    </row>
    <row r="667" spans="10:20">
      <c r="J667" s="14"/>
      <c r="K667" s="14"/>
      <c r="L667" s="14"/>
      <c r="M667" s="14"/>
      <c r="N667" s="14"/>
      <c r="O667" s="14"/>
      <c r="P667" s="14"/>
      <c r="Q667" s="14"/>
      <c r="R667" s="7"/>
      <c r="S667" s="7"/>
      <c r="T667" s="7"/>
    </row>
    <row r="668" spans="10:20">
      <c r="J668" s="14"/>
      <c r="K668" s="14"/>
      <c r="L668" s="14"/>
      <c r="M668" s="14"/>
      <c r="N668" s="14"/>
      <c r="O668" s="14"/>
      <c r="P668" s="14"/>
      <c r="Q668" s="14"/>
      <c r="R668" s="7"/>
      <c r="S668" s="7"/>
      <c r="T668" s="7"/>
    </row>
    <row r="669" spans="10:20">
      <c r="J669" s="14"/>
      <c r="K669" s="14"/>
      <c r="L669" s="14"/>
      <c r="M669" s="14"/>
      <c r="N669" s="14"/>
      <c r="O669" s="14"/>
      <c r="P669" s="14"/>
      <c r="Q669" s="14"/>
      <c r="R669" s="7"/>
      <c r="S669" s="7"/>
      <c r="T669" s="7"/>
    </row>
    <row r="670" spans="10:20">
      <c r="J670" s="14"/>
      <c r="K670" s="14"/>
      <c r="L670" s="14"/>
      <c r="M670" s="14"/>
      <c r="N670" s="14"/>
      <c r="O670" s="14"/>
      <c r="P670" s="14"/>
      <c r="Q670" s="14"/>
      <c r="R670" s="7"/>
      <c r="S670" s="7"/>
      <c r="T670" s="7"/>
    </row>
    <row r="671" spans="10:20">
      <c r="J671" s="14"/>
      <c r="K671" s="14"/>
      <c r="L671" s="14"/>
      <c r="M671" s="14"/>
      <c r="N671" s="14"/>
      <c r="O671" s="14"/>
      <c r="P671" s="14"/>
      <c r="Q671" s="14"/>
      <c r="R671" s="7"/>
      <c r="S671" s="7"/>
      <c r="T671" s="7"/>
    </row>
    <row r="672" spans="10:20">
      <c r="J672" s="14"/>
      <c r="K672" s="14"/>
      <c r="L672" s="14"/>
      <c r="M672" s="14"/>
      <c r="N672" s="14"/>
      <c r="O672" s="14"/>
      <c r="P672" s="14"/>
      <c r="Q672" s="14"/>
      <c r="R672" s="7"/>
      <c r="S672" s="7"/>
      <c r="T672" s="7"/>
    </row>
    <row r="673" spans="10:20">
      <c r="J673" s="14"/>
      <c r="K673" s="14"/>
      <c r="L673" s="14"/>
      <c r="M673" s="14"/>
      <c r="N673" s="14"/>
      <c r="O673" s="14"/>
      <c r="P673" s="14"/>
      <c r="Q673" s="14"/>
      <c r="R673" s="7"/>
      <c r="S673" s="7"/>
      <c r="T673" s="7"/>
    </row>
    <row r="674" spans="10:20">
      <c r="J674" s="14"/>
      <c r="K674" s="14"/>
      <c r="L674" s="14"/>
      <c r="M674" s="14"/>
      <c r="N674" s="14"/>
      <c r="O674" s="14"/>
      <c r="P674" s="14"/>
      <c r="Q674" s="14"/>
      <c r="R674" s="7"/>
      <c r="S674" s="7"/>
      <c r="T674" s="7"/>
    </row>
    <row r="675" spans="10:20">
      <c r="J675" s="14"/>
      <c r="K675" s="14"/>
      <c r="L675" s="14"/>
      <c r="M675" s="14"/>
      <c r="N675" s="14"/>
      <c r="O675" s="14"/>
      <c r="P675" s="14"/>
      <c r="Q675" s="14"/>
      <c r="R675" s="7"/>
      <c r="S675" s="7"/>
      <c r="T675" s="7"/>
    </row>
    <row r="676" spans="10:20">
      <c r="J676" s="14"/>
      <c r="K676" s="14"/>
      <c r="L676" s="14"/>
      <c r="M676" s="14"/>
      <c r="N676" s="14"/>
      <c r="O676" s="14"/>
      <c r="P676" s="14"/>
      <c r="Q676" s="14"/>
      <c r="R676" s="7"/>
      <c r="S676" s="7"/>
      <c r="T676" s="7"/>
    </row>
    <row r="677" spans="10:20">
      <c r="J677" s="14"/>
      <c r="K677" s="14"/>
      <c r="L677" s="14"/>
      <c r="M677" s="14"/>
      <c r="N677" s="14"/>
      <c r="O677" s="14"/>
      <c r="P677" s="14"/>
      <c r="Q677" s="14"/>
      <c r="R677" s="7"/>
      <c r="S677" s="7"/>
      <c r="T677" s="7"/>
    </row>
    <row r="678" spans="10:20">
      <c r="J678" s="14"/>
      <c r="K678" s="14"/>
      <c r="L678" s="14"/>
      <c r="M678" s="14"/>
      <c r="N678" s="14"/>
      <c r="O678" s="14"/>
      <c r="P678" s="14"/>
      <c r="Q678" s="14"/>
      <c r="R678" s="7"/>
      <c r="S678" s="7"/>
      <c r="T678" s="7"/>
    </row>
    <row r="679" spans="10:20">
      <c r="J679" s="14"/>
      <c r="K679" s="14"/>
      <c r="L679" s="14"/>
      <c r="M679" s="14"/>
      <c r="N679" s="14"/>
      <c r="O679" s="14"/>
      <c r="P679" s="14"/>
      <c r="Q679" s="14"/>
      <c r="R679" s="7"/>
      <c r="S679" s="7"/>
      <c r="T679" s="7"/>
    </row>
    <row r="680" spans="10:20">
      <c r="J680" s="14"/>
      <c r="K680" s="14"/>
      <c r="L680" s="14"/>
      <c r="M680" s="14"/>
      <c r="N680" s="14"/>
      <c r="O680" s="14"/>
      <c r="P680" s="14"/>
      <c r="Q680" s="14"/>
      <c r="R680" s="7"/>
      <c r="S680" s="7"/>
      <c r="T680" s="7"/>
    </row>
    <row r="681" spans="10:20">
      <c r="J681" s="14"/>
      <c r="K681" s="14"/>
      <c r="L681" s="14"/>
      <c r="M681" s="14"/>
      <c r="N681" s="14"/>
      <c r="O681" s="14"/>
      <c r="P681" s="14"/>
      <c r="Q681" s="14"/>
      <c r="R681" s="7"/>
      <c r="S681" s="7"/>
      <c r="T681" s="7"/>
    </row>
    <row r="682" spans="10:20">
      <c r="J682" s="14"/>
      <c r="K682" s="14"/>
      <c r="L682" s="14"/>
      <c r="M682" s="14"/>
      <c r="N682" s="14"/>
      <c r="O682" s="14"/>
      <c r="P682" s="14"/>
      <c r="Q682" s="14"/>
      <c r="R682" s="7"/>
      <c r="S682" s="7"/>
      <c r="T682" s="7"/>
    </row>
    <row r="683" spans="10:20">
      <c r="J683" s="14"/>
      <c r="K683" s="14"/>
      <c r="L683" s="14"/>
      <c r="M683" s="14"/>
      <c r="N683" s="14"/>
      <c r="O683" s="14"/>
      <c r="P683" s="14"/>
      <c r="Q683" s="14"/>
      <c r="R683" s="7"/>
      <c r="S683" s="7"/>
      <c r="T683" s="7"/>
    </row>
    <row r="684" spans="10:20">
      <c r="J684" s="14"/>
      <c r="K684" s="14"/>
      <c r="L684" s="14"/>
      <c r="M684" s="14"/>
      <c r="N684" s="14"/>
      <c r="O684" s="14"/>
      <c r="P684" s="14"/>
      <c r="Q684" s="14"/>
      <c r="R684" s="7"/>
      <c r="S684" s="7"/>
      <c r="T684" s="7"/>
    </row>
    <row r="685" spans="10:20">
      <c r="J685" s="14"/>
      <c r="K685" s="14"/>
      <c r="L685" s="14"/>
      <c r="M685" s="14"/>
      <c r="N685" s="14"/>
      <c r="O685" s="14"/>
      <c r="P685" s="14"/>
      <c r="Q685" s="14"/>
      <c r="R685" s="7"/>
      <c r="S685" s="7"/>
      <c r="T685" s="7"/>
    </row>
    <row r="686" spans="10:20">
      <c r="J686" s="14"/>
      <c r="K686" s="14"/>
      <c r="L686" s="14"/>
      <c r="M686" s="14"/>
      <c r="N686" s="14"/>
      <c r="O686" s="14"/>
      <c r="P686" s="14"/>
      <c r="Q686" s="14"/>
      <c r="R686" s="7"/>
      <c r="S686" s="7"/>
      <c r="T686" s="7"/>
    </row>
    <row r="687" spans="10:20">
      <c r="J687" s="14"/>
      <c r="K687" s="14"/>
      <c r="L687" s="14"/>
      <c r="M687" s="14"/>
      <c r="N687" s="14"/>
      <c r="O687" s="14"/>
      <c r="P687" s="14"/>
      <c r="Q687" s="14"/>
      <c r="R687" s="7"/>
      <c r="S687" s="7"/>
      <c r="T687" s="7"/>
    </row>
    <row r="688" spans="10:20">
      <c r="J688" s="14"/>
      <c r="K688" s="14"/>
      <c r="L688" s="14"/>
      <c r="M688" s="14"/>
      <c r="N688" s="14"/>
      <c r="O688" s="14"/>
      <c r="P688" s="14"/>
      <c r="Q688" s="14"/>
      <c r="R688" s="7"/>
      <c r="S688" s="7"/>
      <c r="T688" s="7"/>
    </row>
    <row r="689" spans="10:20">
      <c r="J689" s="14"/>
      <c r="K689" s="14"/>
      <c r="L689" s="14"/>
      <c r="M689" s="14"/>
      <c r="N689" s="14"/>
      <c r="O689" s="14"/>
      <c r="P689" s="14"/>
      <c r="Q689" s="14"/>
      <c r="R689" s="7"/>
      <c r="S689" s="7"/>
      <c r="T689" s="7"/>
    </row>
    <row r="690" spans="10:20">
      <c r="J690" s="14"/>
      <c r="K690" s="14"/>
      <c r="L690" s="14"/>
      <c r="M690" s="14"/>
      <c r="N690" s="14"/>
      <c r="O690" s="14"/>
      <c r="P690" s="14"/>
      <c r="Q690" s="14"/>
      <c r="R690" s="7"/>
      <c r="S690" s="7"/>
      <c r="T690" s="7"/>
    </row>
    <row r="691" spans="10:20">
      <c r="J691" s="14"/>
      <c r="K691" s="14"/>
      <c r="L691" s="14"/>
      <c r="M691" s="14"/>
      <c r="N691" s="14"/>
      <c r="O691" s="14"/>
      <c r="P691" s="14"/>
      <c r="Q691" s="14"/>
      <c r="R691" s="7"/>
      <c r="S691" s="7"/>
      <c r="T691" s="7"/>
    </row>
    <row r="692" spans="10:20">
      <c r="J692" s="14"/>
      <c r="K692" s="14"/>
      <c r="L692" s="14"/>
      <c r="M692" s="14"/>
      <c r="N692" s="14"/>
      <c r="O692" s="14"/>
      <c r="P692" s="14"/>
      <c r="Q692" s="14"/>
      <c r="R692" s="7"/>
      <c r="S692" s="7"/>
      <c r="T692" s="7"/>
    </row>
    <row r="693" spans="10:20">
      <c r="J693" s="14"/>
      <c r="K693" s="14"/>
      <c r="L693" s="14"/>
      <c r="M693" s="14"/>
      <c r="N693" s="14"/>
      <c r="O693" s="14"/>
      <c r="P693" s="14"/>
      <c r="Q693" s="14"/>
      <c r="R693" s="7"/>
      <c r="S693" s="7"/>
      <c r="T693" s="7"/>
    </row>
    <row r="694" spans="10:20">
      <c r="J694" s="14"/>
      <c r="K694" s="14"/>
      <c r="L694" s="14"/>
      <c r="M694" s="14"/>
      <c r="N694" s="14"/>
      <c r="O694" s="14"/>
      <c r="P694" s="14"/>
      <c r="Q694" s="14"/>
      <c r="R694" s="7"/>
      <c r="S694" s="7"/>
      <c r="T694" s="7"/>
    </row>
  </sheetData>
  <mergeCells count="21">
    <mergeCell ref="A229:J229"/>
    <mergeCell ref="R4:R6"/>
    <mergeCell ref="Q4:Q6"/>
    <mergeCell ref="A4:A6"/>
    <mergeCell ref="B5:B6"/>
    <mergeCell ref="U4:X4"/>
    <mergeCell ref="B4:I4"/>
    <mergeCell ref="S4:S6"/>
    <mergeCell ref="I5:I6"/>
    <mergeCell ref="T4:T6"/>
    <mergeCell ref="C5:C6"/>
    <mergeCell ref="D5:D6"/>
    <mergeCell ref="E5:E6"/>
    <mergeCell ref="G5:G6"/>
    <mergeCell ref="A2:T2"/>
    <mergeCell ref="K4:N5"/>
    <mergeCell ref="F5:F6"/>
    <mergeCell ref="J4:J6"/>
    <mergeCell ref="P4:P6"/>
    <mergeCell ref="O4:O6"/>
    <mergeCell ref="H5:H6"/>
  </mergeCells>
  <phoneticPr fontId="4" type="noConversion"/>
  <hyperlinks>
    <hyperlink ref="J111" r:id="rId1" display="consultantplus://offline/ref=A90AD00333885CE0D1CCB1C6FED47440BEC79D7823191DC0AC65FDE83E577F409BEF3704FDD8FB04E"/>
    <hyperlink ref="J109" r:id="rId2" display="consultantplus://offline/ref=A90AD00333885CE0D1CCB1C6FED47440BEC79D7823191DC0AC65FDE83E577F409BEF3704FDD8FB04E"/>
    <hyperlink ref="J110" r:id="rId3" display="consultantplus://offline/ref=A90AD00333885CE0D1CCB1C6FED47440BEC79D7823191DC0AC65FDE83E577F409BEF3704FDD8FB04E"/>
    <hyperlink ref="J112" r:id="rId4" display="consultantplus://offline/ref=A90AD00333885CE0D1CCB1C6FED47440BEC79D7823191DC0AC65FDE83E577F409BEF3704FDD8FB04E"/>
  </hyperlinks>
  <printOptions horizontalCentered="1"/>
  <pageMargins left="0" right="0" top="0.74803149606299213" bottom="0" header="0.31496062992125984" footer="0.31496062992125984"/>
  <pageSetup paperSize="9" scale="65" orientation="landscape" r:id="rId5"/>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PetrovivZhV</cp:lastModifiedBy>
  <cp:lastPrinted>2019-11-15T08:14:18Z</cp:lastPrinted>
  <dcterms:created xsi:type="dcterms:W3CDTF">2016-05-04T05:53:43Z</dcterms:created>
  <dcterms:modified xsi:type="dcterms:W3CDTF">2020-11-13T03:37:08Z</dcterms:modified>
</cp:coreProperties>
</file>