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55" windowHeight="8085"/>
  </bookViews>
  <sheets>
    <sheet name="2019" sheetId="5" r:id="rId1"/>
  </sheets>
  <calcPr calcId="125725"/>
</workbook>
</file>

<file path=xl/calcChain.xml><?xml version="1.0" encoding="utf-8"?>
<calcChain xmlns="http://schemas.openxmlformats.org/spreadsheetml/2006/main">
  <c r="C68" i="5"/>
  <c r="C67"/>
  <c r="C66"/>
  <c r="R65"/>
  <c r="R69" s="1"/>
  <c r="Q65"/>
  <c r="Q69" s="1"/>
  <c r="P65"/>
  <c r="P69" s="1"/>
  <c r="O65"/>
  <c r="O69" s="1"/>
  <c r="N65"/>
  <c r="N69" s="1"/>
  <c r="M65"/>
  <c r="M69" s="1"/>
  <c r="L65"/>
  <c r="L69" s="1"/>
  <c r="K65"/>
  <c r="K69" s="1"/>
  <c r="J65"/>
  <c r="J69" s="1"/>
  <c r="I65"/>
  <c r="I69" s="1"/>
  <c r="H65"/>
  <c r="H69" s="1"/>
  <c r="G65"/>
  <c r="G69" s="1"/>
  <c r="F65"/>
  <c r="F69" s="1"/>
  <c r="E65"/>
  <c r="E69" s="1"/>
  <c r="D65"/>
  <c r="D69" s="1"/>
  <c r="C64"/>
  <c r="C63"/>
  <c r="E32"/>
  <c r="E36" s="1"/>
  <c r="E78" s="1"/>
  <c r="C8"/>
  <c r="C9"/>
  <c r="C11"/>
  <c r="C13"/>
  <c r="C12"/>
  <c r="D10"/>
  <c r="D14" s="1"/>
  <c r="F77" s="1"/>
  <c r="E10"/>
  <c r="E14" s="1"/>
  <c r="G77" s="1"/>
  <c r="F10"/>
  <c r="F14" s="1"/>
  <c r="J77" s="1"/>
  <c r="G10"/>
  <c r="G14" s="1"/>
  <c r="H10"/>
  <c r="H14" s="1"/>
  <c r="L77" s="1"/>
  <c r="I10"/>
  <c r="I14" s="1"/>
  <c r="Q77" s="1"/>
  <c r="J10"/>
  <c r="K10"/>
  <c r="L10"/>
  <c r="J14"/>
  <c r="K14"/>
  <c r="L14"/>
  <c r="C30"/>
  <c r="C31"/>
  <c r="C33"/>
  <c r="C35"/>
  <c r="C34"/>
  <c r="D32"/>
  <c r="F32"/>
  <c r="F36" s="1"/>
  <c r="F78" s="1"/>
  <c r="G32"/>
  <c r="G36" s="1"/>
  <c r="G78" s="1"/>
  <c r="H32"/>
  <c r="H36" s="1"/>
  <c r="I78" s="1"/>
  <c r="I32"/>
  <c r="I36" s="1"/>
  <c r="J78" s="1"/>
  <c r="J32"/>
  <c r="J36" s="1"/>
  <c r="K78" s="1"/>
  <c r="K32"/>
  <c r="L32"/>
  <c r="L36" s="1"/>
  <c r="P78" s="1"/>
  <c r="M32"/>
  <c r="M36" s="1"/>
  <c r="Q78" s="1"/>
  <c r="N32"/>
  <c r="N36" s="1"/>
  <c r="R78" s="1"/>
  <c r="O32"/>
  <c r="P32"/>
  <c r="P36" s="1"/>
  <c r="Q32"/>
  <c r="R32"/>
  <c r="R36" s="1"/>
  <c r="D36"/>
  <c r="D78" s="1"/>
  <c r="K36"/>
  <c r="O78" s="1"/>
  <c r="O36"/>
  <c r="Q36"/>
  <c r="C42"/>
  <c r="C43"/>
  <c r="C44"/>
  <c r="C46"/>
  <c r="C45" s="1"/>
  <c r="C49" s="1"/>
  <c r="C47"/>
  <c r="C48"/>
  <c r="D45"/>
  <c r="E45"/>
  <c r="F45"/>
  <c r="G45"/>
  <c r="H45"/>
  <c r="I45"/>
  <c r="J45"/>
  <c r="K45"/>
  <c r="L45"/>
  <c r="M45"/>
  <c r="N45"/>
  <c r="O45"/>
  <c r="P45"/>
  <c r="Q45"/>
  <c r="R45"/>
  <c r="D49"/>
  <c r="E49"/>
  <c r="F49"/>
  <c r="G49"/>
  <c r="H49"/>
  <c r="I49"/>
  <c r="J49"/>
  <c r="K49"/>
  <c r="L49"/>
  <c r="M49"/>
  <c r="N49"/>
  <c r="O49"/>
  <c r="P49"/>
  <c r="Q49"/>
  <c r="R49"/>
  <c r="C53"/>
  <c r="C54"/>
  <c r="C56"/>
  <c r="C58"/>
  <c r="C57"/>
  <c r="D55"/>
  <c r="E55"/>
  <c r="E59" s="1"/>
  <c r="F55"/>
  <c r="G55"/>
  <c r="G59" s="1"/>
  <c r="H55"/>
  <c r="H59" s="1"/>
  <c r="I55"/>
  <c r="I59" s="1"/>
  <c r="J55"/>
  <c r="J59" s="1"/>
  <c r="J79" s="1"/>
  <c r="K55"/>
  <c r="K59" s="1"/>
  <c r="L55"/>
  <c r="M55"/>
  <c r="M59" s="1"/>
  <c r="M79" s="1"/>
  <c r="N55"/>
  <c r="O55"/>
  <c r="O59" s="1"/>
  <c r="P55"/>
  <c r="Q55"/>
  <c r="Q59" s="1"/>
  <c r="R55"/>
  <c r="D59"/>
  <c r="D79" s="1"/>
  <c r="F59"/>
  <c r="F79" s="1"/>
  <c r="L59"/>
  <c r="L79" s="1"/>
  <c r="N59"/>
  <c r="P59"/>
  <c r="R59"/>
  <c r="O79" l="1"/>
  <c r="O80" s="1"/>
  <c r="I79"/>
  <c r="G79"/>
  <c r="E79"/>
  <c r="R79"/>
  <c r="N79"/>
  <c r="N80" s="1"/>
  <c r="H79"/>
  <c r="K79"/>
  <c r="P79"/>
  <c r="C55"/>
  <c r="C59" s="1"/>
  <c r="Q79"/>
  <c r="C65"/>
  <c r="C32"/>
  <c r="C36" s="1"/>
  <c r="C10"/>
  <c r="C14" s="1"/>
  <c r="J80"/>
  <c r="M14"/>
  <c r="M77"/>
  <c r="C77" s="1"/>
  <c r="L80"/>
  <c r="R80"/>
  <c r="P80"/>
  <c r="K80"/>
  <c r="I80"/>
  <c r="F80"/>
  <c r="C78"/>
  <c r="E80"/>
  <c r="H80"/>
  <c r="G80"/>
  <c r="M80" l="1"/>
  <c r="C69"/>
  <c r="Q80"/>
  <c r="C72"/>
  <c r="D80" l="1"/>
  <c r="C79"/>
  <c r="C80" l="1"/>
</calcChain>
</file>

<file path=xl/sharedStrings.xml><?xml version="1.0" encoding="utf-8"?>
<sst xmlns="http://schemas.openxmlformats.org/spreadsheetml/2006/main" count="115" uniqueCount="39">
  <si>
    <t>итого</t>
  </si>
  <si>
    <t>А-Ключи</t>
  </si>
  <si>
    <t>Березовка</t>
  </si>
  <si>
    <t>Д-Мост</t>
  </si>
  <si>
    <t>Заозерка</t>
  </si>
  <si>
    <t>Н-Успенка</t>
  </si>
  <si>
    <t>Покатеево</t>
  </si>
  <si>
    <t>Покровка</t>
  </si>
  <si>
    <t>Почет</t>
  </si>
  <si>
    <t>Турово</t>
  </si>
  <si>
    <t>Устьянск</t>
  </si>
  <si>
    <t>ЭКР</t>
  </si>
  <si>
    <t>уголь</t>
  </si>
  <si>
    <t>гсм</t>
  </si>
  <si>
    <t>Итого</t>
  </si>
  <si>
    <t>Сам-ка</t>
  </si>
  <si>
    <t>Всего</t>
  </si>
  <si>
    <t xml:space="preserve">07 01 </t>
  </si>
  <si>
    <t>07 02</t>
  </si>
  <si>
    <t xml:space="preserve">уголь </t>
  </si>
  <si>
    <t>Ханд-к</t>
  </si>
  <si>
    <t>Вознес-ка</t>
  </si>
  <si>
    <t>Возн-ка</t>
  </si>
  <si>
    <t>Никольс</t>
  </si>
  <si>
    <t>Покатеев</t>
  </si>
  <si>
    <t>Н-Успен</t>
  </si>
  <si>
    <t>П-Павлов</t>
  </si>
  <si>
    <r>
      <t xml:space="preserve"> </t>
    </r>
    <r>
      <rPr>
        <b/>
        <sz val="18"/>
        <rFont val="Arial Cyr"/>
        <charset val="204"/>
      </rPr>
      <t>07 01</t>
    </r>
    <r>
      <rPr>
        <b/>
        <sz val="12"/>
        <rFont val="Arial Cyr"/>
        <charset val="204"/>
      </rPr>
      <t xml:space="preserve"> Полномочия по ДДУ, предаваемые селу  </t>
    </r>
  </si>
  <si>
    <t>дрова</t>
  </si>
  <si>
    <t>Всего по 251</t>
  </si>
  <si>
    <t>07 01</t>
  </si>
  <si>
    <t>08 01</t>
  </si>
  <si>
    <t>Хандальск</t>
  </si>
  <si>
    <t>П-Павловка</t>
  </si>
  <si>
    <t>07 02 Полномочия по школам на 2018</t>
  </si>
  <si>
    <t xml:space="preserve">08 01 Полномочия по библиотекам на 2018 </t>
  </si>
  <si>
    <t>Никольск</t>
  </si>
  <si>
    <t xml:space="preserve">08 01 Полномочия по клубам на 2018 </t>
  </si>
  <si>
    <t>2020 год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</si>
</sst>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8"/>
      <name val="Arial Cyr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1" xfId="0" applyFont="1" applyFill="1" applyBorder="1"/>
    <xf numFmtId="0" fontId="3" fillId="3" borderId="1" xfId="0" applyFont="1" applyFill="1" applyBorder="1"/>
    <xf numFmtId="0" fontId="3" fillId="2" borderId="6" xfId="0" applyFont="1" applyFill="1" applyBorder="1"/>
    <xf numFmtId="3" fontId="0" fillId="0" borderId="0" xfId="0" applyNumberFormat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0" fillId="0" borderId="0" xfId="0" applyFill="1" applyBorder="1"/>
    <xf numFmtId="0" fontId="3" fillId="2" borderId="7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3" fillId="0" borderId="11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0" fillId="0" borderId="0" xfId="0" applyNumberFormat="1" applyFill="1" applyBorder="1" applyAlignment="1">
      <alignment horizontal="left"/>
    </xf>
    <xf numFmtId="4" fontId="0" fillId="4" borderId="12" xfId="0" applyNumberFormat="1" applyFill="1" applyBorder="1"/>
    <xf numFmtId="4" fontId="0" fillId="4" borderId="13" xfId="0" applyNumberFormat="1" applyFill="1" applyBorder="1"/>
    <xf numFmtId="4" fontId="3" fillId="4" borderId="12" xfId="0" applyNumberFormat="1" applyFont="1" applyFill="1" applyBorder="1"/>
    <xf numFmtId="4" fontId="0" fillId="4" borderId="14" xfId="0" applyNumberFormat="1" applyFill="1" applyBorder="1"/>
    <xf numFmtId="4" fontId="0" fillId="4" borderId="15" xfId="0" applyNumberFormat="1" applyFill="1" applyBorder="1"/>
    <xf numFmtId="2" fontId="0" fillId="4" borderId="16" xfId="0" applyNumberFormat="1" applyFill="1" applyBorder="1"/>
    <xf numFmtId="2" fontId="0" fillId="4" borderId="12" xfId="0" applyNumberFormat="1" applyFill="1" applyBorder="1"/>
    <xf numFmtId="2" fontId="0" fillId="4" borderId="17" xfId="0" applyNumberFormat="1" applyFill="1" applyBorder="1"/>
    <xf numFmtId="2" fontId="0" fillId="4" borderId="13" xfId="0" applyNumberFormat="1" applyFill="1" applyBorder="1"/>
    <xf numFmtId="2" fontId="3" fillId="4" borderId="12" xfId="0" applyNumberFormat="1" applyFont="1" applyFill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0" xfId="0" applyNumberFormat="1" applyBorder="1"/>
    <xf numFmtId="4" fontId="0" fillId="4" borderId="20" xfId="0" applyNumberFormat="1" applyFill="1" applyBorder="1"/>
    <xf numFmtId="4" fontId="0" fillId="4" borderId="16" xfId="0" applyNumberFormat="1" applyFill="1" applyBorder="1"/>
    <xf numFmtId="2" fontId="3" fillId="0" borderId="20" xfId="0" applyNumberFormat="1" applyFont="1" applyBorder="1" applyAlignment="1">
      <alignment horizontal="center"/>
    </xf>
    <xf numFmtId="2" fontId="0" fillId="4" borderId="20" xfId="0" applyNumberFormat="1" applyFill="1" applyBorder="1"/>
    <xf numFmtId="2" fontId="0" fillId="4" borderId="21" xfId="0" applyNumberFormat="1" applyFill="1" applyBorder="1"/>
    <xf numFmtId="2" fontId="3" fillId="0" borderId="1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20" xfId="0" applyNumberFormat="1" applyFont="1" applyBorder="1" applyAlignment="1"/>
    <xf numFmtId="2" fontId="3" fillId="3" borderId="3" xfId="0" applyNumberFormat="1" applyFont="1" applyFill="1" applyBorder="1" applyAlignment="1"/>
    <xf numFmtId="4" fontId="1" fillId="4" borderId="20" xfId="0" applyNumberFormat="1" applyFont="1" applyFill="1" applyBorder="1"/>
    <xf numFmtId="4" fontId="6" fillId="4" borderId="13" xfId="0" applyNumberFormat="1" applyFont="1" applyFill="1" applyBorder="1"/>
    <xf numFmtId="4" fontId="0" fillId="4" borderId="22" xfId="0" applyNumberFormat="1" applyFill="1" applyBorder="1"/>
    <xf numFmtId="4" fontId="0" fillId="4" borderId="23" xfId="0" applyNumberFormat="1" applyFill="1" applyBorder="1"/>
    <xf numFmtId="2" fontId="0" fillId="4" borderId="14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1" fillId="0" borderId="26" xfId="0" applyFont="1" applyBorder="1" applyAlignment="1">
      <alignment horizontal="right"/>
    </xf>
    <xf numFmtId="4" fontId="0" fillId="4" borderId="18" xfId="0" applyNumberFormat="1" applyFill="1" applyBorder="1"/>
    <xf numFmtId="4" fontId="0" fillId="4" borderId="27" xfId="0" applyNumberFormat="1" applyFill="1" applyBorder="1"/>
    <xf numFmtId="2" fontId="0" fillId="4" borderId="27" xfId="0" applyNumberFormat="1" applyFill="1" applyBorder="1"/>
    <xf numFmtId="2" fontId="0" fillId="0" borderId="0" xfId="0" applyNumberFormat="1"/>
    <xf numFmtId="0" fontId="0" fillId="0" borderId="0" xfId="0" applyFill="1"/>
    <xf numFmtId="4" fontId="0" fillId="0" borderId="0" xfId="0" applyNumberFormat="1" applyFill="1"/>
    <xf numFmtId="4" fontId="0" fillId="0" borderId="0" xfId="0" applyNumberFormat="1" applyFill="1" applyBorder="1" applyAlignment="1">
      <alignment horizontal="left"/>
    </xf>
    <xf numFmtId="2" fontId="3" fillId="4" borderId="12" xfId="0" applyNumberFormat="1" applyFont="1" applyFill="1" applyBorder="1" applyAlignment="1"/>
    <xf numFmtId="0" fontId="5" fillId="0" borderId="11" xfId="0" applyFont="1" applyBorder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26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2" fontId="3" fillId="4" borderId="30" xfId="0" applyNumberFormat="1" applyFont="1" applyFill="1" applyBorder="1"/>
    <xf numFmtId="2" fontId="3" fillId="0" borderId="1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5" fillId="2" borderId="4" xfId="0" applyFont="1" applyFill="1" applyBorder="1"/>
    <xf numFmtId="2" fontId="9" fillId="7" borderId="12" xfId="0" applyNumberFormat="1" applyFont="1" applyFill="1" applyBorder="1"/>
    <xf numFmtId="4" fontId="9" fillId="7" borderId="20" xfId="0" applyNumberFormat="1" applyFont="1" applyFill="1" applyBorder="1"/>
    <xf numFmtId="4" fontId="9" fillId="7" borderId="16" xfId="0" applyNumberFormat="1" applyFont="1" applyFill="1" applyBorder="1"/>
    <xf numFmtId="4" fontId="3" fillId="7" borderId="12" xfId="0" applyNumberFormat="1" applyFont="1" applyFill="1" applyBorder="1"/>
    <xf numFmtId="4" fontId="1" fillId="7" borderId="12" xfId="0" applyNumberFormat="1" applyFont="1" applyFill="1" applyBorder="1"/>
    <xf numFmtId="0" fontId="3" fillId="0" borderId="31" xfId="0" applyFont="1" applyBorder="1" applyAlignment="1">
      <alignment horizontal="center"/>
    </xf>
    <xf numFmtId="0" fontId="3" fillId="2" borderId="6" xfId="0" applyFont="1" applyFill="1" applyBorder="1" applyAlignment="1"/>
    <xf numFmtId="0" fontId="9" fillId="0" borderId="0" xfId="0" applyFont="1"/>
    <xf numFmtId="0" fontId="3" fillId="5" borderId="3" xfId="0" applyFont="1" applyFill="1" applyBorder="1"/>
    <xf numFmtId="2" fontId="1" fillId="4" borderId="30" xfId="0" applyNumberFormat="1" applyFont="1" applyFill="1" applyBorder="1"/>
    <xf numFmtId="2" fontId="0" fillId="4" borderId="30" xfId="0" applyNumberFormat="1" applyFont="1" applyFill="1" applyBorder="1"/>
    <xf numFmtId="2" fontId="3" fillId="0" borderId="3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4" xfId="0" applyNumberFormat="1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2" fontId="11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/>
    <xf numFmtId="2" fontId="3" fillId="0" borderId="7" xfId="0" applyNumberFormat="1" applyFont="1" applyFill="1" applyBorder="1"/>
    <xf numFmtId="3" fontId="5" fillId="0" borderId="1" xfId="0" applyNumberFormat="1" applyFont="1" applyBorder="1"/>
    <xf numFmtId="3" fontId="3" fillId="7" borderId="3" xfId="0" applyNumberFormat="1" applyFont="1" applyFill="1" applyBorder="1" applyAlignment="1">
      <alignment horizontal="center"/>
    </xf>
    <xf numFmtId="3" fontId="0" fillId="0" borderId="0" xfId="0" applyNumberFormat="1"/>
    <xf numFmtId="0" fontId="8" fillId="0" borderId="0" xfId="0" applyFont="1"/>
    <xf numFmtId="4" fontId="3" fillId="7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6" borderId="32" xfId="0" applyFont="1" applyFill="1" applyBorder="1" applyAlignment="1"/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3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S80"/>
  <sheetViews>
    <sheetView tabSelected="1" zoomScaleNormal="100" zoomScaleSheetLayoutView="100" workbookViewId="0">
      <pane xSplit="3" ySplit="7" topLeftCell="D38" activePane="bottomRight" state="frozen"/>
      <selection pane="topRight" activeCell="D1" sqref="D1"/>
      <selection pane="bottomLeft" activeCell="A8" sqref="A8"/>
      <selection pane="bottomRight" activeCell="F11" sqref="F11"/>
    </sheetView>
  </sheetViews>
  <sheetFormatPr defaultRowHeight="12.75"/>
  <cols>
    <col min="1" max="1" width="0.140625" customWidth="1"/>
    <col min="2" max="2" width="7.28515625" customWidth="1"/>
    <col min="3" max="3" width="13.42578125" customWidth="1"/>
    <col min="4" max="4" width="11.5703125" bestFit="1" customWidth="1"/>
    <col min="5" max="5" width="12.5703125" customWidth="1"/>
    <col min="6" max="6" width="10.140625" bestFit="1" customWidth="1"/>
    <col min="7" max="7" width="12.28515625" customWidth="1"/>
    <col min="8" max="8" width="10.5703125" customWidth="1"/>
    <col min="9" max="9" width="10.140625" bestFit="1" customWidth="1"/>
    <col min="10" max="10" width="10.7109375" customWidth="1"/>
    <col min="11" max="11" width="11" customWidth="1"/>
    <col min="12" max="13" width="10.140625" bestFit="1" customWidth="1"/>
    <col min="14" max="14" width="10.7109375" customWidth="1"/>
    <col min="15" max="15" width="9.85546875" customWidth="1"/>
    <col min="16" max="16" width="10.42578125" customWidth="1"/>
    <col min="17" max="17" width="10.28515625" customWidth="1"/>
    <col min="18" max="18" width="11" customWidth="1"/>
    <col min="19" max="19" width="9.28515625" bestFit="1" customWidth="1"/>
  </cols>
  <sheetData>
    <row r="1" spans="1:17" ht="6" customHeight="1"/>
    <row r="2" spans="1:17" hidden="1"/>
    <row r="3" spans="1:17" ht="17.25" customHeight="1">
      <c r="C3" s="99" t="s">
        <v>38</v>
      </c>
      <c r="D3" s="102" t="s">
        <v>27</v>
      </c>
      <c r="E3" s="102"/>
      <c r="F3" s="102"/>
      <c r="G3" s="102"/>
      <c r="H3" s="102"/>
      <c r="I3" s="102"/>
      <c r="J3" s="102"/>
      <c r="K3" s="102"/>
      <c r="L3" s="102"/>
      <c r="M3" s="102"/>
    </row>
    <row r="4" spans="1:17" ht="2.25" customHeight="1"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7" ht="13.5" thickBot="1"/>
    <row r="6" spans="1:17" ht="13.5" hidden="1" thickBot="1"/>
    <row r="7" spans="1:17" ht="20.25" customHeight="1" thickBot="1">
      <c r="A7" s="5" t="s">
        <v>17</v>
      </c>
      <c r="B7" s="12" t="s">
        <v>11</v>
      </c>
      <c r="C7" s="83" t="s">
        <v>14</v>
      </c>
      <c r="D7" s="9" t="s">
        <v>21</v>
      </c>
      <c r="E7" s="8" t="s">
        <v>3</v>
      </c>
      <c r="F7" s="8" t="s">
        <v>5</v>
      </c>
      <c r="G7" s="8" t="s">
        <v>6</v>
      </c>
      <c r="H7" s="7" t="s">
        <v>33</v>
      </c>
      <c r="I7" s="8" t="s">
        <v>10</v>
      </c>
      <c r="J7" s="6"/>
      <c r="K7" s="6"/>
      <c r="L7" s="6"/>
      <c r="M7" s="2"/>
      <c r="N7" s="2"/>
      <c r="O7" s="2"/>
      <c r="P7" s="2"/>
      <c r="Q7" s="2"/>
    </row>
    <row r="8" spans="1:17">
      <c r="B8" s="82">
        <v>226</v>
      </c>
      <c r="C8" s="41">
        <f>D8+E8+F8+G8+H8+I8+J8+K8+L8</f>
        <v>0</v>
      </c>
      <c r="D8" s="73"/>
      <c r="E8" s="42"/>
      <c r="F8" s="42"/>
      <c r="G8" s="42"/>
      <c r="H8" s="42"/>
      <c r="I8" s="42"/>
      <c r="J8" s="42"/>
      <c r="K8" s="43"/>
      <c r="L8" s="55"/>
      <c r="M8" s="1"/>
      <c r="N8" s="1"/>
      <c r="O8" s="1"/>
      <c r="P8" s="1"/>
      <c r="Q8" s="1"/>
    </row>
    <row r="9" spans="1:17">
      <c r="B9" s="69">
        <v>222</v>
      </c>
      <c r="C9" s="44">
        <f>D9+E9+F9+G9+H9+I9+J9+K9+L9</f>
        <v>0</v>
      </c>
      <c r="D9" s="87"/>
      <c r="E9" s="32"/>
      <c r="F9" s="32"/>
      <c r="G9" s="32"/>
      <c r="H9" s="32"/>
      <c r="I9" s="32"/>
      <c r="J9" s="32"/>
      <c r="K9" s="33"/>
      <c r="L9" s="34"/>
      <c r="M9" s="1"/>
      <c r="N9" s="1"/>
      <c r="O9" s="1"/>
      <c r="P9" s="1"/>
      <c r="Q9" s="1"/>
    </row>
    <row r="10" spans="1:17">
      <c r="B10" s="69">
        <v>340</v>
      </c>
      <c r="C10" s="44">
        <f t="shared" ref="C10:L10" si="0">C11+C12+C13</f>
        <v>807880</v>
      </c>
      <c r="D10" s="35">
        <f t="shared" si="0"/>
        <v>51840</v>
      </c>
      <c r="E10" s="35">
        <f t="shared" si="0"/>
        <v>158160</v>
      </c>
      <c r="F10" s="35">
        <f t="shared" si="0"/>
        <v>83800</v>
      </c>
      <c r="G10" s="35">
        <f t="shared" si="0"/>
        <v>76320</v>
      </c>
      <c r="H10" s="35">
        <f t="shared" si="0"/>
        <v>210960</v>
      </c>
      <c r="I10" s="35">
        <f t="shared" si="0"/>
        <v>226800</v>
      </c>
      <c r="J10" s="35">
        <f t="shared" si="0"/>
        <v>0</v>
      </c>
      <c r="K10" s="35">
        <f t="shared" si="0"/>
        <v>0</v>
      </c>
      <c r="L10" s="35">
        <f t="shared" si="0"/>
        <v>0</v>
      </c>
      <c r="M10" s="1"/>
      <c r="N10" s="1"/>
      <c r="O10" s="1"/>
      <c r="P10" s="1"/>
      <c r="Q10" s="1"/>
    </row>
    <row r="11" spans="1:17">
      <c r="B11" s="70" t="s">
        <v>12</v>
      </c>
      <c r="C11" s="44">
        <f>D11+E11+F11+G11+H11+I11+J11+K11+L11</f>
        <v>694440</v>
      </c>
      <c r="D11" s="86">
        <v>51840</v>
      </c>
      <c r="E11" s="32">
        <v>72720</v>
      </c>
      <c r="F11" s="32">
        <v>55800</v>
      </c>
      <c r="G11" s="32">
        <v>76320</v>
      </c>
      <c r="H11" s="32">
        <v>210960</v>
      </c>
      <c r="I11" s="32">
        <v>226800</v>
      </c>
      <c r="J11" s="32"/>
      <c r="K11" s="33"/>
      <c r="L11" s="34"/>
      <c r="M11" s="1"/>
      <c r="N11" s="1"/>
      <c r="O11" s="1"/>
      <c r="P11" s="1"/>
      <c r="Q11" s="1"/>
    </row>
    <row r="12" spans="1:17">
      <c r="B12" s="71" t="s">
        <v>28</v>
      </c>
      <c r="C12" s="44">
        <f>D12+E12+F12+G12+H12+I12+J12+K12+L12</f>
        <v>5440</v>
      </c>
      <c r="D12" s="73"/>
      <c r="E12" s="53">
        <v>5440</v>
      </c>
      <c r="F12" s="53"/>
      <c r="G12" s="53"/>
      <c r="H12" s="53"/>
      <c r="I12" s="53"/>
      <c r="J12" s="53"/>
      <c r="K12" s="54"/>
      <c r="L12" s="34"/>
      <c r="M12" s="1"/>
      <c r="N12" s="1"/>
      <c r="O12" s="1"/>
      <c r="P12" s="1"/>
      <c r="Q12" s="1"/>
    </row>
    <row r="13" spans="1:17" ht="13.5" thickBot="1">
      <c r="B13" s="72" t="s">
        <v>13</v>
      </c>
      <c r="C13" s="74">
        <f>D13+E13+F13+G13+H13+I13+J13+K13+L13</f>
        <v>108000</v>
      </c>
      <c r="D13" s="73"/>
      <c r="E13" s="36">
        <v>80000</v>
      </c>
      <c r="F13" s="36">
        <v>28000</v>
      </c>
      <c r="G13" s="36"/>
      <c r="H13" s="36"/>
      <c r="I13" s="36"/>
      <c r="J13" s="36"/>
      <c r="K13" s="37"/>
      <c r="L13" s="34"/>
      <c r="M13" s="1"/>
      <c r="N13" s="1"/>
      <c r="O13" s="1"/>
      <c r="P13" s="1"/>
      <c r="Q13" s="1"/>
    </row>
    <row r="14" spans="1:17" ht="13.5" thickBot="1">
      <c r="B14" s="4" t="s">
        <v>16</v>
      </c>
      <c r="C14" s="75">
        <f t="shared" ref="C14:L14" si="1">C8+C9+C10</f>
        <v>807880</v>
      </c>
      <c r="D14" s="46">
        <f t="shared" si="1"/>
        <v>51840</v>
      </c>
      <c r="E14" s="46">
        <f t="shared" si="1"/>
        <v>158160</v>
      </c>
      <c r="F14" s="46">
        <f t="shared" si="1"/>
        <v>83800</v>
      </c>
      <c r="G14" s="46">
        <f t="shared" si="1"/>
        <v>76320</v>
      </c>
      <c r="H14" s="46">
        <f t="shared" si="1"/>
        <v>210960</v>
      </c>
      <c r="I14" s="46">
        <f t="shared" si="1"/>
        <v>226800</v>
      </c>
      <c r="J14" s="46">
        <f t="shared" si="1"/>
        <v>0</v>
      </c>
      <c r="K14" s="46">
        <f t="shared" si="1"/>
        <v>0</v>
      </c>
      <c r="L14" s="75">
        <f t="shared" si="1"/>
        <v>0</v>
      </c>
      <c r="M14" s="13">
        <f>SUM(D14:L14)</f>
        <v>807880</v>
      </c>
      <c r="N14" s="1"/>
      <c r="O14" s="1"/>
      <c r="P14" s="1"/>
      <c r="Q14" s="1"/>
    </row>
    <row r="15" spans="1:17" ht="11.25" customHeight="1">
      <c r="B15" s="2"/>
      <c r="C15" s="2"/>
      <c r="D15" s="38"/>
      <c r="E15" s="38"/>
      <c r="F15" s="38"/>
      <c r="G15" s="38"/>
      <c r="H15" s="38"/>
      <c r="I15" s="38"/>
      <c r="J15" s="38"/>
      <c r="K15" s="38"/>
      <c r="L15" s="38"/>
      <c r="M15" s="1"/>
      <c r="N15" s="1"/>
      <c r="O15" s="1"/>
      <c r="P15" s="1"/>
      <c r="Q15" s="1"/>
    </row>
    <row r="16" spans="1:17" ht="0.75" hidden="1" customHeight="1"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</row>
    <row r="17" spans="1:19" hidden="1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6"/>
      <c r="P17" s="16"/>
      <c r="Q17" s="16"/>
    </row>
    <row r="18" spans="1:19" hidden="1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6"/>
      <c r="P18" s="16"/>
      <c r="Q18" s="16"/>
      <c r="R18" s="1"/>
      <c r="S18" s="1"/>
    </row>
    <row r="19" spans="1:19" ht="0.75" customHeight="1"/>
    <row r="20" spans="1:19" hidden="1"/>
    <row r="21" spans="1:19" hidden="1"/>
    <row r="22" spans="1:19" hidden="1"/>
    <row r="23" spans="1:19" hidden="1"/>
    <row r="24" spans="1:19" hidden="1"/>
    <row r="25" spans="1:19" ht="15" customHeight="1">
      <c r="D25" s="101" t="s">
        <v>34</v>
      </c>
      <c r="E25" s="102"/>
      <c r="F25" s="102"/>
      <c r="G25" s="102"/>
      <c r="H25" s="102"/>
      <c r="I25" s="102"/>
      <c r="J25" s="102"/>
      <c r="K25" s="102"/>
      <c r="L25" s="102"/>
      <c r="M25" s="102"/>
      <c r="N25" s="102"/>
    </row>
    <row r="26" spans="1:19" ht="2.25" customHeight="1"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</row>
    <row r="27" spans="1:19" ht="6" customHeight="1" thickBot="1"/>
    <row r="28" spans="1:19" ht="13.5" hidden="1" thickBot="1"/>
    <row r="29" spans="1:19" ht="27.75" customHeight="1" thickBot="1">
      <c r="A29" s="5" t="s">
        <v>18</v>
      </c>
      <c r="B29" s="10" t="s">
        <v>11</v>
      </c>
      <c r="C29" s="7"/>
      <c r="D29" s="8" t="s">
        <v>1</v>
      </c>
      <c r="E29" s="8" t="s">
        <v>2</v>
      </c>
      <c r="F29" s="8" t="s">
        <v>22</v>
      </c>
      <c r="G29" s="8" t="s">
        <v>3</v>
      </c>
      <c r="H29" s="8" t="s">
        <v>36</v>
      </c>
      <c r="I29" s="8" t="s">
        <v>25</v>
      </c>
      <c r="J29" s="8" t="s">
        <v>8</v>
      </c>
      <c r="K29" s="17" t="s">
        <v>15</v>
      </c>
      <c r="L29" s="8" t="s">
        <v>9</v>
      </c>
      <c r="M29" s="8" t="s">
        <v>10</v>
      </c>
      <c r="N29" s="8" t="s">
        <v>32</v>
      </c>
      <c r="O29" s="8"/>
      <c r="P29" s="8"/>
      <c r="Q29" s="8"/>
      <c r="R29" s="17"/>
      <c r="S29" s="15"/>
    </row>
    <row r="30" spans="1:19">
      <c r="B30" s="18">
        <v>222</v>
      </c>
      <c r="C30" s="41">
        <f>D30+E30+F30+G30+H30+I30+J30+K30+L30+M30+N30+O30+P30+Q30+R30</f>
        <v>0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  <c r="S30" s="14"/>
    </row>
    <row r="31" spans="1:19">
      <c r="B31" s="19">
        <v>223</v>
      </c>
      <c r="C31" s="41">
        <f>D31+E31+F31+G31+H31+I31+J31+K31+L31+M31+N31+O31+P31+Q31+R31</f>
        <v>0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7"/>
      <c r="S31" s="14"/>
    </row>
    <row r="32" spans="1:19">
      <c r="B32" s="22">
        <v>340</v>
      </c>
      <c r="C32" s="41">
        <f t="shared" ref="C32:R32" si="2">C33+C34+C35</f>
        <v>3848080</v>
      </c>
      <c r="D32" s="28">
        <f t="shared" si="2"/>
        <v>216640</v>
      </c>
      <c r="E32" s="28">
        <f t="shared" si="2"/>
        <v>445680</v>
      </c>
      <c r="F32" s="28">
        <f t="shared" si="2"/>
        <v>176400</v>
      </c>
      <c r="G32" s="28">
        <f t="shared" si="2"/>
        <v>770560</v>
      </c>
      <c r="H32" s="28">
        <f t="shared" si="2"/>
        <v>187920</v>
      </c>
      <c r="I32" s="28">
        <f t="shared" si="2"/>
        <v>338880</v>
      </c>
      <c r="J32" s="28">
        <f t="shared" si="2"/>
        <v>495640</v>
      </c>
      <c r="K32" s="28">
        <f t="shared" si="2"/>
        <v>216000</v>
      </c>
      <c r="L32" s="28">
        <f t="shared" si="2"/>
        <v>269640</v>
      </c>
      <c r="M32" s="28">
        <f t="shared" si="2"/>
        <v>380880</v>
      </c>
      <c r="N32" s="28">
        <f t="shared" si="2"/>
        <v>349840</v>
      </c>
      <c r="O32" s="28">
        <f t="shared" si="2"/>
        <v>0</v>
      </c>
      <c r="P32" s="28">
        <f t="shared" si="2"/>
        <v>0</v>
      </c>
      <c r="Q32" s="28">
        <f t="shared" si="2"/>
        <v>0</v>
      </c>
      <c r="R32" s="28">
        <f t="shared" si="2"/>
        <v>0</v>
      </c>
      <c r="S32" s="14"/>
    </row>
    <row r="33" spans="2:19">
      <c r="B33" s="20" t="s">
        <v>19</v>
      </c>
      <c r="C33" s="41">
        <f>D33+E33+F33+G33+H33+I33+J33+K33+L33+M33+N33+O33+P33+Q33+R33</f>
        <v>3264480</v>
      </c>
      <c r="D33" s="26">
        <v>203040</v>
      </c>
      <c r="E33" s="26">
        <v>445680</v>
      </c>
      <c r="F33" s="26">
        <v>176400</v>
      </c>
      <c r="G33" s="26">
        <v>430560</v>
      </c>
      <c r="H33" s="26">
        <v>187920</v>
      </c>
      <c r="I33" s="26">
        <v>227880</v>
      </c>
      <c r="J33" s="26">
        <v>390240</v>
      </c>
      <c r="K33" s="26">
        <v>216000</v>
      </c>
      <c r="L33" s="26">
        <v>269640</v>
      </c>
      <c r="M33" s="26">
        <v>380880</v>
      </c>
      <c r="N33" s="26">
        <v>336240</v>
      </c>
      <c r="O33" s="39"/>
      <c r="P33" s="39"/>
      <c r="Q33" s="39"/>
      <c r="R33" s="40"/>
      <c r="S33" s="14"/>
    </row>
    <row r="34" spans="2:19">
      <c r="B34" s="21" t="s">
        <v>28</v>
      </c>
      <c r="C34" s="41">
        <f>D34+E34+F34+G34+H34+I34+J34+K34+L34+M34+N34+O34+P34+Q34+R34</f>
        <v>132600</v>
      </c>
      <c r="D34" s="51">
        <v>13600</v>
      </c>
      <c r="E34" s="51"/>
      <c r="F34" s="51"/>
      <c r="G34" s="51"/>
      <c r="H34" s="51"/>
      <c r="I34" s="51"/>
      <c r="J34" s="51">
        <v>105400</v>
      </c>
      <c r="K34" s="51"/>
      <c r="L34" s="51"/>
      <c r="M34" s="51"/>
      <c r="N34" s="51">
        <v>13600</v>
      </c>
      <c r="O34" s="51"/>
      <c r="P34" s="51"/>
      <c r="Q34" s="51"/>
      <c r="R34" s="52"/>
      <c r="S34" s="14"/>
    </row>
    <row r="35" spans="2:19" ht="13.5" thickBot="1">
      <c r="B35" s="56" t="s">
        <v>13</v>
      </c>
      <c r="C35" s="41">
        <f>D35+E35+F35+G35+H35+I35+J35+K35+L35+M35+N35+O35+P35+Q35+R35</f>
        <v>451000</v>
      </c>
      <c r="D35" s="57"/>
      <c r="E35" s="57"/>
      <c r="F35" s="57"/>
      <c r="G35" s="57">
        <v>340000</v>
      </c>
      <c r="H35" s="57"/>
      <c r="I35" s="57">
        <v>111000</v>
      </c>
      <c r="J35" s="57"/>
      <c r="K35" s="57"/>
      <c r="L35" s="57"/>
      <c r="M35" s="57"/>
      <c r="N35" s="57"/>
      <c r="O35" s="57"/>
      <c r="P35" s="57"/>
      <c r="Q35" s="57"/>
      <c r="R35" s="58"/>
      <c r="S35" s="14"/>
    </row>
    <row r="36" spans="2:19" ht="13.5" thickBot="1">
      <c r="B36" s="3" t="s">
        <v>0</v>
      </c>
      <c r="C36" s="45">
        <f t="shared" ref="C36:R36" si="3">C30+C31+C32</f>
        <v>3848080</v>
      </c>
      <c r="D36" s="45">
        <f t="shared" si="3"/>
        <v>216640</v>
      </c>
      <c r="E36" s="45">
        <f t="shared" si="3"/>
        <v>445680</v>
      </c>
      <c r="F36" s="45">
        <f t="shared" si="3"/>
        <v>176400</v>
      </c>
      <c r="G36" s="45">
        <f t="shared" si="3"/>
        <v>770560</v>
      </c>
      <c r="H36" s="88">
        <f t="shared" si="3"/>
        <v>187920</v>
      </c>
      <c r="I36" s="45">
        <f t="shared" si="3"/>
        <v>338880</v>
      </c>
      <c r="J36" s="45">
        <f t="shared" si="3"/>
        <v>495640</v>
      </c>
      <c r="K36" s="45">
        <f t="shared" si="3"/>
        <v>216000</v>
      </c>
      <c r="L36" s="45">
        <f t="shared" si="3"/>
        <v>269640</v>
      </c>
      <c r="M36" s="45">
        <f t="shared" si="3"/>
        <v>380880</v>
      </c>
      <c r="N36" s="45">
        <f t="shared" si="3"/>
        <v>349840</v>
      </c>
      <c r="O36" s="45">
        <f t="shared" si="3"/>
        <v>0</v>
      </c>
      <c r="P36" s="45">
        <f t="shared" si="3"/>
        <v>0</v>
      </c>
      <c r="Q36" s="45">
        <f t="shared" si="3"/>
        <v>0</v>
      </c>
      <c r="R36" s="45">
        <f t="shared" si="3"/>
        <v>0</v>
      </c>
      <c r="S36" s="25"/>
    </row>
    <row r="37" spans="2:19" ht="16.5" customHeight="1"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S37" s="16"/>
    </row>
    <row r="38" spans="2:19" ht="16.5" customHeight="1">
      <c r="B38" s="101" t="s">
        <v>35</v>
      </c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S38" s="16"/>
    </row>
    <row r="39" spans="2:19" ht="16.5" hidden="1" customHeight="1"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S39" s="16"/>
    </row>
    <row r="40" spans="2:19" ht="16.5" hidden="1" customHeight="1" thickBot="1">
      <c r="S40" s="16"/>
    </row>
    <row r="41" spans="2:19" ht="16.5" hidden="1" customHeight="1" thickBot="1">
      <c r="B41" s="10" t="s">
        <v>11</v>
      </c>
      <c r="C41" s="7"/>
      <c r="D41" s="8" t="s">
        <v>1</v>
      </c>
      <c r="E41" s="8" t="s">
        <v>2</v>
      </c>
      <c r="F41" s="8" t="s">
        <v>22</v>
      </c>
      <c r="G41" s="8" t="s">
        <v>3</v>
      </c>
      <c r="H41" s="8" t="s">
        <v>4</v>
      </c>
      <c r="I41" s="8" t="s">
        <v>23</v>
      </c>
      <c r="J41" s="8" t="s">
        <v>25</v>
      </c>
      <c r="K41" s="8" t="s">
        <v>8</v>
      </c>
      <c r="L41" s="8" t="s">
        <v>26</v>
      </c>
      <c r="M41" s="8" t="s">
        <v>24</v>
      </c>
      <c r="N41" s="9" t="s">
        <v>7</v>
      </c>
      <c r="O41" s="17" t="s">
        <v>15</v>
      </c>
      <c r="P41" s="76" t="s">
        <v>9</v>
      </c>
      <c r="Q41" s="76" t="s">
        <v>10</v>
      </c>
      <c r="R41" s="76" t="s">
        <v>20</v>
      </c>
      <c r="S41" s="16"/>
    </row>
    <row r="42" spans="2:19" ht="16.5" hidden="1" customHeight="1">
      <c r="B42" s="18">
        <v>221</v>
      </c>
      <c r="C42" s="47">
        <f>D42+E42+F42+G42+H42+I42+J42+K42+L42+M42+N42</f>
        <v>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0"/>
      <c r="O42" s="40"/>
      <c r="P42" s="40"/>
      <c r="Q42" s="40"/>
      <c r="R42" s="40"/>
      <c r="S42" s="16"/>
    </row>
    <row r="43" spans="2:19" ht="16.5" hidden="1" customHeight="1">
      <c r="B43" s="19">
        <v>222</v>
      </c>
      <c r="C43" s="47">
        <f>D43+E43+F43+G43+H43+I43+J43+K43+L43+M43+N43</f>
        <v>0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50"/>
      <c r="O43" s="50"/>
      <c r="P43" s="50"/>
      <c r="Q43" s="50"/>
      <c r="R43" s="50"/>
      <c r="S43" s="16"/>
    </row>
    <row r="44" spans="2:19" ht="16.5" hidden="1" customHeight="1">
      <c r="B44" s="19">
        <v>223</v>
      </c>
      <c r="C44" s="47">
        <f>D44+E44+F44+G44+H44+I44+J44+K44+L44+M44+N44</f>
        <v>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16"/>
    </row>
    <row r="45" spans="2:19" ht="16.5" hidden="1" customHeight="1">
      <c r="B45" s="19">
        <v>340</v>
      </c>
      <c r="C45" s="47">
        <f t="shared" ref="C45:R45" si="4">C46+C47+C48</f>
        <v>0</v>
      </c>
      <c r="D45" s="64">
        <f t="shared" si="4"/>
        <v>0</v>
      </c>
      <c r="E45" s="64">
        <f t="shared" si="4"/>
        <v>0</v>
      </c>
      <c r="F45" s="64">
        <f t="shared" si="4"/>
        <v>0</v>
      </c>
      <c r="G45" s="64">
        <f t="shared" si="4"/>
        <v>0</v>
      </c>
      <c r="H45" s="64">
        <f t="shared" si="4"/>
        <v>0</v>
      </c>
      <c r="I45" s="64">
        <f t="shared" si="4"/>
        <v>0</v>
      </c>
      <c r="J45" s="64">
        <f t="shared" si="4"/>
        <v>0</v>
      </c>
      <c r="K45" s="64">
        <f t="shared" si="4"/>
        <v>0</v>
      </c>
      <c r="L45" s="64">
        <f t="shared" si="4"/>
        <v>0</v>
      </c>
      <c r="M45" s="64">
        <f t="shared" si="4"/>
        <v>0</v>
      </c>
      <c r="N45" s="64">
        <f t="shared" si="4"/>
        <v>0</v>
      </c>
      <c r="O45" s="64">
        <f t="shared" si="4"/>
        <v>0</v>
      </c>
      <c r="P45" s="64">
        <f t="shared" si="4"/>
        <v>0</v>
      </c>
      <c r="Q45" s="64">
        <f t="shared" si="4"/>
        <v>0</v>
      </c>
      <c r="R45" s="64">
        <f t="shared" si="4"/>
        <v>0</v>
      </c>
      <c r="S45" s="16"/>
    </row>
    <row r="46" spans="2:19" ht="16.5" hidden="1" customHeight="1">
      <c r="B46" s="20" t="s">
        <v>19</v>
      </c>
      <c r="C46" s="47">
        <f>D46+E46+F46+G46+H46+I46+J46+K46+L46+M46+N46</f>
        <v>0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16"/>
    </row>
    <row r="47" spans="2:19" ht="16.5" hidden="1" customHeight="1">
      <c r="B47" s="21" t="s">
        <v>28</v>
      </c>
      <c r="C47" s="47">
        <f>D47+E47+F47+G47+H47+I47+J47+K47+L47+M47+N47</f>
        <v>0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30"/>
      <c r="O47" s="30"/>
      <c r="P47" s="30"/>
      <c r="Q47" s="30"/>
      <c r="R47" s="30"/>
      <c r="S47" s="16"/>
    </row>
    <row r="48" spans="2:19" ht="16.5" hidden="1" customHeight="1" thickBot="1">
      <c r="B48" s="21" t="s">
        <v>13</v>
      </c>
      <c r="C48" s="47">
        <f>D48+E48+F48+G48+H48+I48+J48+K48+L48+M48+N48</f>
        <v>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30"/>
      <c r="O48" s="30"/>
      <c r="P48" s="30"/>
      <c r="Q48" s="30"/>
      <c r="R48" s="30"/>
      <c r="S48" s="16"/>
    </row>
    <row r="49" spans="2:19" ht="19.5" hidden="1" customHeight="1" thickBot="1">
      <c r="B49" s="11" t="s">
        <v>0</v>
      </c>
      <c r="C49" s="48">
        <f t="shared" ref="C49:R49" si="5">C42+C43+C44+C45</f>
        <v>0</v>
      </c>
      <c r="D49" s="48">
        <f t="shared" si="5"/>
        <v>0</v>
      </c>
      <c r="E49" s="48">
        <f t="shared" si="5"/>
        <v>0</v>
      </c>
      <c r="F49" s="48">
        <f t="shared" si="5"/>
        <v>0</v>
      </c>
      <c r="G49" s="48">
        <f t="shared" si="5"/>
        <v>0</v>
      </c>
      <c r="H49" s="48">
        <f t="shared" si="5"/>
        <v>0</v>
      </c>
      <c r="I49" s="48">
        <f t="shared" si="5"/>
        <v>0</v>
      </c>
      <c r="J49" s="48">
        <f t="shared" si="5"/>
        <v>0</v>
      </c>
      <c r="K49" s="48">
        <f t="shared" si="5"/>
        <v>0</v>
      </c>
      <c r="L49" s="48">
        <f t="shared" si="5"/>
        <v>0</v>
      </c>
      <c r="M49" s="48">
        <f t="shared" si="5"/>
        <v>0</v>
      </c>
      <c r="N49" s="48">
        <f t="shared" si="5"/>
        <v>0</v>
      </c>
      <c r="O49" s="48">
        <f t="shared" si="5"/>
        <v>0</v>
      </c>
      <c r="P49" s="48">
        <f t="shared" si="5"/>
        <v>0</v>
      </c>
      <c r="Q49" s="48">
        <f t="shared" si="5"/>
        <v>0</v>
      </c>
      <c r="R49" s="48">
        <f t="shared" si="5"/>
        <v>0</v>
      </c>
      <c r="S49" s="16"/>
    </row>
    <row r="50" spans="2:19" ht="11.25" hidden="1" customHeight="1">
      <c r="B50" s="2"/>
      <c r="C50" s="2"/>
      <c r="D50" s="1"/>
      <c r="E50" s="1"/>
      <c r="F50" s="1"/>
      <c r="G50" s="104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S50" s="16"/>
    </row>
    <row r="51" spans="2:19" ht="7.5" customHeight="1" thickBot="1"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S51" s="16"/>
    </row>
    <row r="52" spans="2:19" s="84" customFormat="1" ht="25.5" customHeight="1" thickBot="1">
      <c r="B52" s="10" t="s">
        <v>11</v>
      </c>
      <c r="C52" s="7"/>
      <c r="D52" s="8" t="s">
        <v>1</v>
      </c>
      <c r="E52" s="8" t="s">
        <v>2</v>
      </c>
      <c r="F52" s="8" t="s">
        <v>22</v>
      </c>
      <c r="G52" s="8" t="s">
        <v>3</v>
      </c>
      <c r="H52" s="8" t="s">
        <v>4</v>
      </c>
      <c r="I52" s="8" t="s">
        <v>36</v>
      </c>
      <c r="J52" s="8" t="s">
        <v>25</v>
      </c>
      <c r="K52" s="8" t="s">
        <v>8</v>
      </c>
      <c r="L52" s="8" t="s">
        <v>26</v>
      </c>
      <c r="M52" s="8" t="s">
        <v>24</v>
      </c>
      <c r="N52" s="9" t="s">
        <v>7</v>
      </c>
      <c r="O52" s="17" t="s">
        <v>15</v>
      </c>
      <c r="P52" s="8" t="s">
        <v>9</v>
      </c>
      <c r="Q52" s="8" t="s">
        <v>10</v>
      </c>
      <c r="R52" s="8" t="s">
        <v>20</v>
      </c>
      <c r="S52" s="15"/>
    </row>
    <row r="53" spans="2:19">
      <c r="B53" s="23">
        <v>222</v>
      </c>
      <c r="C53" s="41">
        <f>D53+E53+F53+G53+H53+I53+J53+K53+L53+M53+N53+O53+P53+Q53+R53</f>
        <v>0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3"/>
      <c r="R53" s="31"/>
      <c r="S53" s="14"/>
    </row>
    <row r="54" spans="2:19">
      <c r="B54" s="24">
        <v>223</v>
      </c>
      <c r="C54" s="41">
        <f>D54+E54+F54+G54+H54+I54+J54+K54+L54+M54+N54+O54+P54+Q54+R54</f>
        <v>463140</v>
      </c>
      <c r="D54" s="32"/>
      <c r="E54" s="32"/>
      <c r="F54" s="32"/>
      <c r="G54" s="32"/>
      <c r="H54" s="32"/>
      <c r="I54" s="32">
        <v>14240</v>
      </c>
      <c r="J54" s="32"/>
      <c r="K54" s="32"/>
      <c r="L54" s="32"/>
      <c r="M54" s="32">
        <v>216000</v>
      </c>
      <c r="N54" s="32"/>
      <c r="O54" s="32">
        <v>9600</v>
      </c>
      <c r="P54" s="32"/>
      <c r="Q54" s="33">
        <v>42400</v>
      </c>
      <c r="R54" s="34">
        <v>180900</v>
      </c>
      <c r="S54" s="14"/>
    </row>
    <row r="55" spans="2:19">
      <c r="B55" s="24">
        <v>340</v>
      </c>
      <c r="C55" s="41">
        <f t="shared" ref="C55:R55" si="6">C56+C57+C58</f>
        <v>384400</v>
      </c>
      <c r="D55" s="35">
        <f t="shared" si="6"/>
        <v>0</v>
      </c>
      <c r="E55" s="35">
        <f t="shared" si="6"/>
        <v>0</v>
      </c>
      <c r="F55" s="35">
        <f t="shared" si="6"/>
        <v>8640</v>
      </c>
      <c r="G55" s="35">
        <f t="shared" si="6"/>
        <v>66080</v>
      </c>
      <c r="H55" s="35">
        <f t="shared" si="6"/>
        <v>6500</v>
      </c>
      <c r="I55" s="35">
        <f t="shared" si="6"/>
        <v>26460</v>
      </c>
      <c r="J55" s="35">
        <f t="shared" si="6"/>
        <v>32400</v>
      </c>
      <c r="K55" s="35">
        <f t="shared" si="6"/>
        <v>0</v>
      </c>
      <c r="L55" s="35">
        <f t="shared" si="6"/>
        <v>0</v>
      </c>
      <c r="M55" s="35">
        <f t="shared" si="6"/>
        <v>87120</v>
      </c>
      <c r="N55" s="35">
        <f t="shared" si="6"/>
        <v>8160</v>
      </c>
      <c r="O55" s="35">
        <f t="shared" si="6"/>
        <v>12240</v>
      </c>
      <c r="P55" s="35">
        <f t="shared" si="6"/>
        <v>0</v>
      </c>
      <c r="Q55" s="35">
        <f t="shared" si="6"/>
        <v>123840</v>
      </c>
      <c r="R55" s="35">
        <f t="shared" si="6"/>
        <v>12960</v>
      </c>
      <c r="S55" s="14"/>
    </row>
    <row r="56" spans="2:19">
      <c r="B56" s="20" t="s">
        <v>12</v>
      </c>
      <c r="C56" s="41">
        <f>D56+E56+F56+G56+H56+I56+J56+K56+L56+M56+N56+O56+P56+Q56+R56</f>
        <v>303840</v>
      </c>
      <c r="D56" s="32"/>
      <c r="E56" s="32"/>
      <c r="F56" s="32">
        <v>8640</v>
      </c>
      <c r="G56" s="32">
        <v>28080</v>
      </c>
      <c r="H56" s="32"/>
      <c r="I56" s="32">
        <v>13680</v>
      </c>
      <c r="J56" s="32">
        <v>23400</v>
      </c>
      <c r="K56" s="32"/>
      <c r="L56" s="32"/>
      <c r="M56" s="32">
        <v>87120</v>
      </c>
      <c r="N56" s="32"/>
      <c r="O56" s="32">
        <v>12240</v>
      </c>
      <c r="P56" s="32"/>
      <c r="Q56" s="33">
        <v>117720</v>
      </c>
      <c r="R56" s="34">
        <v>12960</v>
      </c>
      <c r="S56" s="14"/>
    </row>
    <row r="57" spans="2:19">
      <c r="B57" s="20" t="s">
        <v>28</v>
      </c>
      <c r="C57" s="41">
        <f>D57+E57+F57+G57+H57+I57+J57+K57+L57+M57+N57+O57+P57+Q57+R57</f>
        <v>33560</v>
      </c>
      <c r="D57" s="32"/>
      <c r="E57" s="32"/>
      <c r="F57" s="32"/>
      <c r="G57" s="32"/>
      <c r="H57" s="32">
        <v>6500</v>
      </c>
      <c r="I57" s="32">
        <v>12780</v>
      </c>
      <c r="J57" s="32"/>
      <c r="K57" s="32"/>
      <c r="L57" s="32"/>
      <c r="M57" s="32"/>
      <c r="N57" s="32">
        <v>8160</v>
      </c>
      <c r="O57" s="32"/>
      <c r="P57" s="32"/>
      <c r="Q57" s="33">
        <v>6120</v>
      </c>
      <c r="R57" s="34"/>
      <c r="S57" s="14"/>
    </row>
    <row r="58" spans="2:19" ht="13.5" thickBot="1">
      <c r="B58" s="56" t="s">
        <v>13</v>
      </c>
      <c r="C58" s="41">
        <f>D58+E58+F58+G58+H58+I58+J58+K58+L58+M58+N58+O58+P58+Q58+R58</f>
        <v>47000</v>
      </c>
      <c r="D58" s="36"/>
      <c r="E58" s="36"/>
      <c r="F58" s="36"/>
      <c r="G58" s="36">
        <v>38000</v>
      </c>
      <c r="H58" s="36"/>
      <c r="I58" s="36"/>
      <c r="J58" s="36">
        <v>9000</v>
      </c>
      <c r="K58" s="36"/>
      <c r="L58" s="36"/>
      <c r="M58" s="36"/>
      <c r="N58" s="36"/>
      <c r="O58" s="36"/>
      <c r="P58" s="36"/>
      <c r="Q58" s="37"/>
      <c r="R58" s="59"/>
      <c r="S58" s="14"/>
    </row>
    <row r="59" spans="2:19" s="61" customFormat="1" ht="13.5" thickBot="1">
      <c r="B59" s="89" t="s">
        <v>0</v>
      </c>
      <c r="C59" s="88">
        <f t="shared" ref="C59:R59" si="7">C53+C54+C55</f>
        <v>847540</v>
      </c>
      <c r="D59" s="90">
        <f t="shared" si="7"/>
        <v>0</v>
      </c>
      <c r="E59" s="90">
        <f t="shared" si="7"/>
        <v>0</v>
      </c>
      <c r="F59" s="90">
        <f t="shared" si="7"/>
        <v>8640</v>
      </c>
      <c r="G59" s="90">
        <f t="shared" si="7"/>
        <v>66080</v>
      </c>
      <c r="H59" s="90">
        <f t="shared" si="7"/>
        <v>6500</v>
      </c>
      <c r="I59" s="90">
        <f t="shared" si="7"/>
        <v>40700</v>
      </c>
      <c r="J59" s="90">
        <f t="shared" si="7"/>
        <v>32400</v>
      </c>
      <c r="K59" s="90">
        <f t="shared" si="7"/>
        <v>0</v>
      </c>
      <c r="L59" s="90">
        <f t="shared" si="7"/>
        <v>0</v>
      </c>
      <c r="M59" s="90">
        <f t="shared" si="7"/>
        <v>303120</v>
      </c>
      <c r="N59" s="90">
        <f t="shared" si="7"/>
        <v>8160</v>
      </c>
      <c r="O59" s="90">
        <f t="shared" si="7"/>
        <v>21840</v>
      </c>
      <c r="P59" s="90">
        <f t="shared" si="7"/>
        <v>0</v>
      </c>
      <c r="Q59" s="90">
        <f t="shared" si="7"/>
        <v>166240</v>
      </c>
      <c r="R59" s="90">
        <f t="shared" si="7"/>
        <v>193860</v>
      </c>
      <c r="S59" s="63"/>
    </row>
    <row r="60" spans="2:19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19" ht="18" customHeight="1" thickBot="1">
      <c r="B61" s="106" t="s">
        <v>37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"/>
      <c r="M61" s="1"/>
      <c r="N61" s="1"/>
      <c r="O61" s="1"/>
      <c r="P61" s="1"/>
      <c r="Q61" s="1"/>
      <c r="R61" s="1"/>
    </row>
    <row r="62" spans="2:19" s="84" customFormat="1" ht="25.5" customHeight="1" thickBot="1">
      <c r="B62" s="10" t="s">
        <v>11</v>
      </c>
      <c r="C62" s="7"/>
      <c r="D62" s="8" t="s">
        <v>1</v>
      </c>
      <c r="E62" s="8" t="s">
        <v>2</v>
      </c>
      <c r="F62" s="8" t="s">
        <v>22</v>
      </c>
      <c r="G62" s="8" t="s">
        <v>3</v>
      </c>
      <c r="H62" s="8" t="s">
        <v>4</v>
      </c>
      <c r="I62" s="8" t="s">
        <v>36</v>
      </c>
      <c r="J62" s="8" t="s">
        <v>25</v>
      </c>
      <c r="K62" s="8" t="s">
        <v>8</v>
      </c>
      <c r="L62" s="8" t="s">
        <v>26</v>
      </c>
      <c r="M62" s="8" t="s">
        <v>24</v>
      </c>
      <c r="N62" s="9" t="s">
        <v>7</v>
      </c>
      <c r="O62" s="17" t="s">
        <v>15</v>
      </c>
      <c r="P62" s="8" t="s">
        <v>9</v>
      </c>
      <c r="Q62" s="8" t="s">
        <v>10</v>
      </c>
      <c r="R62" s="8" t="s">
        <v>20</v>
      </c>
      <c r="S62" s="15"/>
    </row>
    <row r="63" spans="2:19">
      <c r="B63" s="23">
        <v>222</v>
      </c>
      <c r="C63" s="41">
        <f>D63+E63+F63+G63+H63+I63+J63+K63+L63+M63+N63+O63+P63+Q63+R63</f>
        <v>0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3"/>
      <c r="R63" s="31"/>
      <c r="S63" s="14"/>
    </row>
    <row r="64" spans="2:19">
      <c r="B64" s="24">
        <v>223</v>
      </c>
      <c r="C64" s="41">
        <f>D64+E64+F64+G64+H64+I64+J64+K64+L64+M64+N64+O64+P64+Q64+R64</f>
        <v>0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3"/>
      <c r="R64" s="34"/>
      <c r="S64" s="14"/>
    </row>
    <row r="65" spans="2:19">
      <c r="B65" s="24">
        <v>340</v>
      </c>
      <c r="C65" s="41">
        <f t="shared" ref="C65:R65" si="8">C66+C67+C68</f>
        <v>2318960</v>
      </c>
      <c r="D65" s="35">
        <f t="shared" si="8"/>
        <v>48960</v>
      </c>
      <c r="E65" s="35">
        <f t="shared" si="8"/>
        <v>178560</v>
      </c>
      <c r="F65" s="35">
        <f t="shared" si="8"/>
        <v>21600</v>
      </c>
      <c r="G65" s="35">
        <f t="shared" si="8"/>
        <v>313920</v>
      </c>
      <c r="H65" s="35">
        <f t="shared" si="8"/>
        <v>120240</v>
      </c>
      <c r="I65" s="35">
        <f t="shared" si="8"/>
        <v>159120</v>
      </c>
      <c r="J65" s="35">
        <f t="shared" si="8"/>
        <v>291400</v>
      </c>
      <c r="K65" s="35">
        <f t="shared" si="8"/>
        <v>264960</v>
      </c>
      <c r="L65" s="35">
        <f t="shared" si="8"/>
        <v>70560</v>
      </c>
      <c r="M65" s="35">
        <f t="shared" si="8"/>
        <v>0</v>
      </c>
      <c r="N65" s="35">
        <f t="shared" si="8"/>
        <v>108080</v>
      </c>
      <c r="O65" s="35">
        <f t="shared" si="8"/>
        <v>87120</v>
      </c>
      <c r="P65" s="35">
        <f t="shared" si="8"/>
        <v>108480</v>
      </c>
      <c r="Q65" s="35">
        <f t="shared" si="8"/>
        <v>518220</v>
      </c>
      <c r="R65" s="35">
        <f t="shared" si="8"/>
        <v>27740</v>
      </c>
      <c r="S65" s="14"/>
    </row>
    <row r="66" spans="2:19">
      <c r="B66" s="20" t="s">
        <v>12</v>
      </c>
      <c r="C66" s="41">
        <f>D66+E66+F66+G66+H66+I66+J66+K66+L66+M66+N66+O66+P66+Q66+R66</f>
        <v>1985820</v>
      </c>
      <c r="D66" s="32">
        <v>48960</v>
      </c>
      <c r="E66" s="32">
        <v>178560</v>
      </c>
      <c r="F66" s="32">
        <v>21600</v>
      </c>
      <c r="G66" s="32">
        <v>151920</v>
      </c>
      <c r="H66" s="32">
        <v>120240</v>
      </c>
      <c r="I66" s="32">
        <v>159120</v>
      </c>
      <c r="J66" s="32">
        <v>212400</v>
      </c>
      <c r="K66" s="32">
        <v>264960</v>
      </c>
      <c r="L66" s="32">
        <v>70560</v>
      </c>
      <c r="M66" s="32"/>
      <c r="N66" s="32">
        <v>36000</v>
      </c>
      <c r="O66" s="32">
        <v>87120</v>
      </c>
      <c r="P66" s="32">
        <v>98280</v>
      </c>
      <c r="Q66" s="33">
        <v>515160</v>
      </c>
      <c r="R66" s="34">
        <v>20940</v>
      </c>
      <c r="S66" s="14"/>
    </row>
    <row r="67" spans="2:19">
      <c r="B67" s="20" t="s">
        <v>28</v>
      </c>
      <c r="C67" s="41">
        <f>D67+E67+F67+G67+H67+I67+J67+K67+L67+M67+N67+O67+P67+Q67+R67</f>
        <v>92140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>
        <v>72080</v>
      </c>
      <c r="O67" s="32"/>
      <c r="P67" s="32">
        <v>10200</v>
      </c>
      <c r="Q67" s="33">
        <v>3060</v>
      </c>
      <c r="R67" s="34">
        <v>6800</v>
      </c>
      <c r="S67" s="14"/>
    </row>
    <row r="68" spans="2:19" ht="13.5" thickBot="1">
      <c r="B68" s="56" t="s">
        <v>13</v>
      </c>
      <c r="C68" s="41">
        <f>D68+E68+F68+G68+H68+I68+J68+K68+L68+M68+N68+O68+P68+Q68+R68</f>
        <v>241000</v>
      </c>
      <c r="D68" s="36"/>
      <c r="E68" s="36"/>
      <c r="F68" s="36"/>
      <c r="G68" s="36">
        <v>162000</v>
      </c>
      <c r="H68" s="36"/>
      <c r="I68" s="36"/>
      <c r="J68" s="36">
        <v>79000</v>
      </c>
      <c r="K68" s="36"/>
      <c r="L68" s="36"/>
      <c r="M68" s="36"/>
      <c r="N68" s="36"/>
      <c r="O68" s="36"/>
      <c r="P68" s="36"/>
      <c r="Q68" s="37"/>
      <c r="R68" s="59"/>
      <c r="S68" s="14"/>
    </row>
    <row r="69" spans="2:19" s="61" customFormat="1" ht="13.5" customHeight="1" thickBot="1">
      <c r="B69" s="89" t="s">
        <v>0</v>
      </c>
      <c r="C69" s="88">
        <f t="shared" ref="C69:R69" si="9">C63+C64+C65</f>
        <v>2318960</v>
      </c>
      <c r="D69" s="90">
        <f t="shared" si="9"/>
        <v>48960</v>
      </c>
      <c r="E69" s="90">
        <f t="shared" si="9"/>
        <v>178560</v>
      </c>
      <c r="F69" s="90">
        <f t="shared" si="9"/>
        <v>21600</v>
      </c>
      <c r="G69" s="90">
        <f t="shared" si="9"/>
        <v>313920</v>
      </c>
      <c r="H69" s="90">
        <f t="shared" si="9"/>
        <v>120240</v>
      </c>
      <c r="I69" s="90">
        <f t="shared" si="9"/>
        <v>159120</v>
      </c>
      <c r="J69" s="90">
        <f t="shared" si="9"/>
        <v>291400</v>
      </c>
      <c r="K69" s="90">
        <f t="shared" si="9"/>
        <v>264960</v>
      </c>
      <c r="L69" s="90">
        <f t="shared" si="9"/>
        <v>70560</v>
      </c>
      <c r="M69" s="90">
        <f t="shared" si="9"/>
        <v>0</v>
      </c>
      <c r="N69" s="90">
        <f t="shared" si="9"/>
        <v>108080</v>
      </c>
      <c r="O69" s="90">
        <f t="shared" si="9"/>
        <v>87120</v>
      </c>
      <c r="P69" s="90">
        <f t="shared" si="9"/>
        <v>108480</v>
      </c>
      <c r="Q69" s="90">
        <f t="shared" si="9"/>
        <v>518220</v>
      </c>
      <c r="R69" s="95">
        <f t="shared" si="9"/>
        <v>27740</v>
      </c>
      <c r="S69" s="63"/>
    </row>
    <row r="70" spans="2:19" s="91" customFormat="1">
      <c r="B70" s="92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4"/>
    </row>
    <row r="71" spans="2:19" ht="0.75" customHeight="1">
      <c r="C71" s="62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</row>
    <row r="72" spans="2:19">
      <c r="C72" s="60">
        <f>C70-C71</f>
        <v>0</v>
      </c>
    </row>
    <row r="74" spans="2:19" ht="21" thickBot="1">
      <c r="B74" s="103" t="s">
        <v>29</v>
      </c>
      <c r="C74" s="103"/>
    </row>
    <row r="75" spans="2:19" s="84" customFormat="1" ht="12.75" customHeight="1" thickBot="1">
      <c r="B75" s="10"/>
      <c r="C75" s="85"/>
      <c r="D75" s="8" t="s">
        <v>1</v>
      </c>
      <c r="E75" s="8" t="s">
        <v>2</v>
      </c>
      <c r="F75" s="8" t="s">
        <v>22</v>
      </c>
      <c r="G75" s="8" t="s">
        <v>3</v>
      </c>
      <c r="H75" s="8" t="s">
        <v>4</v>
      </c>
      <c r="I75" s="8" t="s">
        <v>36</v>
      </c>
      <c r="J75" s="8" t="s">
        <v>25</v>
      </c>
      <c r="K75" s="8" t="s">
        <v>8</v>
      </c>
      <c r="L75" s="8" t="s">
        <v>26</v>
      </c>
      <c r="M75" s="8" t="s">
        <v>24</v>
      </c>
      <c r="N75" s="9" t="s">
        <v>7</v>
      </c>
      <c r="O75" s="17" t="s">
        <v>15</v>
      </c>
      <c r="P75" s="8" t="s">
        <v>9</v>
      </c>
      <c r="Q75" s="8" t="s">
        <v>10</v>
      </c>
      <c r="R75" s="8" t="s">
        <v>20</v>
      </c>
    </row>
    <row r="76" spans="2:19" ht="15.75" hidden="1">
      <c r="B76" s="65"/>
      <c r="C76" s="80"/>
      <c r="D76" s="77"/>
      <c r="E76" s="77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</row>
    <row r="77" spans="2:19" ht="15.75">
      <c r="B77" s="66" t="s">
        <v>30</v>
      </c>
      <c r="C77" s="80">
        <f>D77+E77+F77+G77+H77+I77+J77+K77+L77+M77+N77+O77+P77+Q77+R77</f>
        <v>807880</v>
      </c>
      <c r="D77" s="77"/>
      <c r="E77" s="77"/>
      <c r="F77" s="78">
        <f>D14</f>
        <v>51840</v>
      </c>
      <c r="G77" s="78">
        <f>E14</f>
        <v>158160</v>
      </c>
      <c r="H77" s="78"/>
      <c r="I77" s="78"/>
      <c r="J77" s="78">
        <f>F14</f>
        <v>83800</v>
      </c>
      <c r="K77" s="78"/>
      <c r="L77" s="78">
        <f>H14</f>
        <v>210960</v>
      </c>
      <c r="M77" s="78">
        <f>G14</f>
        <v>76320</v>
      </c>
      <c r="N77" s="78"/>
      <c r="O77" s="78"/>
      <c r="P77" s="78"/>
      <c r="Q77" s="78">
        <f>I14</f>
        <v>226800</v>
      </c>
      <c r="R77" s="79"/>
    </row>
    <row r="78" spans="2:19" ht="15.75">
      <c r="B78" s="67" t="s">
        <v>18</v>
      </c>
      <c r="C78" s="80">
        <f>D78+E78+F78+G78+H78+I78+J78+K78+L78+M78+N78+O78+P78+Q78+R78</f>
        <v>3848080</v>
      </c>
      <c r="D78" s="77">
        <f>D36</f>
        <v>216640</v>
      </c>
      <c r="E78" s="77">
        <f>E36</f>
        <v>445680</v>
      </c>
      <c r="F78" s="78">
        <f>F36</f>
        <v>176400</v>
      </c>
      <c r="G78" s="78">
        <f>G36</f>
        <v>770560</v>
      </c>
      <c r="H78" s="78"/>
      <c r="I78" s="78">
        <f>H36</f>
        <v>187920</v>
      </c>
      <c r="J78" s="78">
        <f>I36</f>
        <v>338880</v>
      </c>
      <c r="K78" s="78">
        <f>J36</f>
        <v>495640</v>
      </c>
      <c r="L78" s="78"/>
      <c r="M78" s="78"/>
      <c r="N78" s="78"/>
      <c r="O78" s="78">
        <f>K36</f>
        <v>216000</v>
      </c>
      <c r="P78" s="78">
        <f>L36</f>
        <v>269640</v>
      </c>
      <c r="Q78" s="78">
        <f>M36</f>
        <v>380880</v>
      </c>
      <c r="R78" s="78">
        <f>N36</f>
        <v>349840</v>
      </c>
    </row>
    <row r="79" spans="2:19" ht="16.5" thickBot="1">
      <c r="B79" s="68" t="s">
        <v>31</v>
      </c>
      <c r="C79" s="80">
        <f>D79+E79+F79+G79+H79+I79+J79+K79+L79+M79+N79+O79+P79+Q79+R79</f>
        <v>3166500</v>
      </c>
      <c r="D79" s="77">
        <f>D59+D69</f>
        <v>48960</v>
      </c>
      <c r="E79" s="77">
        <f t="shared" ref="E79:R79" si="10">E59+E69</f>
        <v>178560</v>
      </c>
      <c r="F79" s="77">
        <f t="shared" si="10"/>
        <v>30240</v>
      </c>
      <c r="G79" s="77">
        <f t="shared" si="10"/>
        <v>380000</v>
      </c>
      <c r="H79" s="77">
        <f t="shared" si="10"/>
        <v>126740</v>
      </c>
      <c r="I79" s="77">
        <f t="shared" si="10"/>
        <v>199820</v>
      </c>
      <c r="J79" s="77">
        <f t="shared" si="10"/>
        <v>323800</v>
      </c>
      <c r="K79" s="77">
        <f t="shared" si="10"/>
        <v>264960</v>
      </c>
      <c r="L79" s="77">
        <f t="shared" si="10"/>
        <v>70560</v>
      </c>
      <c r="M79" s="77">
        <f t="shared" si="10"/>
        <v>303120</v>
      </c>
      <c r="N79" s="77">
        <f t="shared" si="10"/>
        <v>116240</v>
      </c>
      <c r="O79" s="77">
        <f t="shared" si="10"/>
        <v>108960</v>
      </c>
      <c r="P79" s="77">
        <f t="shared" si="10"/>
        <v>108480</v>
      </c>
      <c r="Q79" s="77">
        <f t="shared" si="10"/>
        <v>684460</v>
      </c>
      <c r="R79" s="77">
        <f t="shared" si="10"/>
        <v>221600</v>
      </c>
    </row>
    <row r="80" spans="2:19" s="98" customFormat="1" ht="16.5" thickBot="1">
      <c r="B80" s="96" t="s">
        <v>0</v>
      </c>
      <c r="C80" s="100">
        <f t="shared" ref="C80:R80" si="11">C77+C78+C79</f>
        <v>7822460</v>
      </c>
      <c r="D80" s="97">
        <f t="shared" si="11"/>
        <v>265600</v>
      </c>
      <c r="E80" s="97">
        <f t="shared" si="11"/>
        <v>624240</v>
      </c>
      <c r="F80" s="97">
        <f t="shared" si="11"/>
        <v>258480</v>
      </c>
      <c r="G80" s="97">
        <f t="shared" si="11"/>
        <v>1308720</v>
      </c>
      <c r="H80" s="97">
        <f t="shared" si="11"/>
        <v>126740</v>
      </c>
      <c r="I80" s="97">
        <f t="shared" si="11"/>
        <v>387740</v>
      </c>
      <c r="J80" s="97">
        <f t="shared" si="11"/>
        <v>746480</v>
      </c>
      <c r="K80" s="97">
        <f t="shared" si="11"/>
        <v>760600</v>
      </c>
      <c r="L80" s="97">
        <f t="shared" si="11"/>
        <v>281520</v>
      </c>
      <c r="M80" s="97">
        <f t="shared" si="11"/>
        <v>379440</v>
      </c>
      <c r="N80" s="97">
        <f t="shared" si="11"/>
        <v>116240</v>
      </c>
      <c r="O80" s="97">
        <f t="shared" si="11"/>
        <v>324960</v>
      </c>
      <c r="P80" s="97">
        <f t="shared" si="11"/>
        <v>378120</v>
      </c>
      <c r="Q80" s="97">
        <f t="shared" si="11"/>
        <v>1292140</v>
      </c>
      <c r="R80" s="97">
        <f t="shared" si="11"/>
        <v>571440</v>
      </c>
    </row>
  </sheetData>
  <mergeCells count="7">
    <mergeCell ref="D25:N26"/>
    <mergeCell ref="B38:M39"/>
    <mergeCell ref="B74:C74"/>
    <mergeCell ref="G50:Q50"/>
    <mergeCell ref="D3:M4"/>
    <mergeCell ref="B16:M16"/>
    <mergeCell ref="B61:K61"/>
  </mergeCells>
  <phoneticPr fontId="2" type="noConversion"/>
  <pageMargins left="0.78740157480314965" right="0.78740157480314965" top="0.28999999999999998" bottom="0.33" header="0.3" footer="0.3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Георгиевна</dc:creator>
  <cp:lastModifiedBy>nikolina</cp:lastModifiedBy>
  <cp:lastPrinted>2018-10-29T08:47:03Z</cp:lastPrinted>
  <dcterms:created xsi:type="dcterms:W3CDTF">2007-10-10T03:06:54Z</dcterms:created>
  <dcterms:modified xsi:type="dcterms:W3CDTF">2019-11-01T03:56:22Z</dcterms:modified>
</cp:coreProperties>
</file>