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20640" windowHeight="9915" activeTab="2"/>
  </bookViews>
  <sheets>
    <sheet name="Лист1" sheetId="1" r:id="rId1"/>
    <sheet name="Проект 2018" sheetId="4" r:id="rId2"/>
    <sheet name="05.10.2015" sheetId="5" r:id="rId3"/>
    <sheet name="Лист2" sheetId="2" r:id="rId4"/>
    <sheet name="Лист3" sheetId="3" r:id="rId5"/>
  </sheets>
  <definedNames>
    <definedName name="_xlnm.Print_Area" localSheetId="2">'05.10.2015'!$A$1:$I$54</definedName>
  </definedNames>
  <calcPr calcId="125725"/>
</workbook>
</file>

<file path=xl/calcChain.xml><?xml version="1.0" encoding="utf-8"?>
<calcChain xmlns="http://schemas.openxmlformats.org/spreadsheetml/2006/main">
  <c r="H40" i="5"/>
  <c r="H41" s="1"/>
  <c r="I40"/>
  <c r="I50" l="1"/>
  <c r="H50"/>
  <c r="G50"/>
  <c r="K50" s="1"/>
  <c r="F50"/>
  <c r="E50"/>
  <c r="D50"/>
  <c r="C50"/>
  <c r="B50"/>
  <c r="I49"/>
  <c r="H49"/>
  <c r="G49"/>
  <c r="K49" s="1"/>
  <c r="F49"/>
  <c r="E49"/>
  <c r="D49"/>
  <c r="C49"/>
  <c r="B49"/>
  <c r="I48"/>
  <c r="H48"/>
  <c r="G48"/>
  <c r="K48" s="1"/>
  <c r="F48"/>
  <c r="E48"/>
  <c r="D48"/>
  <c r="C48"/>
  <c r="B48"/>
  <c r="I47"/>
  <c r="H47"/>
  <c r="G47"/>
  <c r="K47" s="1"/>
  <c r="F47"/>
  <c r="E47"/>
  <c r="D47"/>
  <c r="C47"/>
  <c r="B47"/>
  <c r="I46"/>
  <c r="H46"/>
  <c r="G46"/>
  <c r="K46" s="1"/>
  <c r="F46"/>
  <c r="E46"/>
  <c r="D46"/>
  <c r="C46"/>
  <c r="B46"/>
  <c r="I45"/>
  <c r="H45"/>
  <c r="G45"/>
  <c r="K45" s="1"/>
  <c r="F45"/>
  <c r="E45"/>
  <c r="D45"/>
  <c r="C45"/>
  <c r="B45"/>
  <c r="I44"/>
  <c r="I51" s="1"/>
  <c r="H44"/>
  <c r="H51" s="1"/>
  <c r="G44"/>
  <c r="G51" s="1"/>
  <c r="F44"/>
  <c r="F51" s="1"/>
  <c r="E44"/>
  <c r="E51" s="1"/>
  <c r="D44"/>
  <c r="D51" s="1"/>
  <c r="C44"/>
  <c r="C51" s="1"/>
  <c r="B44"/>
  <c r="B51" s="1"/>
  <c r="I34"/>
  <c r="H34"/>
  <c r="G34"/>
  <c r="F34"/>
  <c r="E34"/>
  <c r="D34"/>
  <c r="C34"/>
  <c r="B34"/>
  <c r="I28"/>
  <c r="H28"/>
  <c r="G28"/>
  <c r="F28"/>
  <c r="E28"/>
  <c r="D28"/>
  <c r="C28"/>
  <c r="B28"/>
  <c r="I24"/>
  <c r="H24"/>
  <c r="G24"/>
  <c r="F24"/>
  <c r="E24"/>
  <c r="D24"/>
  <c r="C24"/>
  <c r="B24"/>
  <c r="I19"/>
  <c r="H19"/>
  <c r="G19"/>
  <c r="F19"/>
  <c r="E19"/>
  <c r="D19"/>
  <c r="C19"/>
  <c r="B19"/>
  <c r="I14"/>
  <c r="H14"/>
  <c r="G14"/>
  <c r="F14"/>
  <c r="E14"/>
  <c r="D14"/>
  <c r="C14"/>
  <c r="B14"/>
  <c r="I9"/>
  <c r="I41" s="1"/>
  <c r="I54" s="1"/>
  <c r="H9"/>
  <c r="H54" s="1"/>
  <c r="G9"/>
  <c r="F9"/>
  <c r="F40" s="1"/>
  <c r="F41" s="1"/>
  <c r="F54" s="1"/>
  <c r="E9"/>
  <c r="E40" s="1"/>
  <c r="E41" s="1"/>
  <c r="D9"/>
  <c r="D40" s="1"/>
  <c r="D41" s="1"/>
  <c r="C9"/>
  <c r="C40" s="1"/>
  <c r="C41" s="1"/>
  <c r="B9"/>
  <c r="B40" s="1"/>
  <c r="B41" s="1"/>
  <c r="C46" i="1"/>
  <c r="J49" i="4"/>
  <c r="J48"/>
  <c r="J47"/>
  <c r="J46"/>
  <c r="J45"/>
  <c r="J44"/>
  <c r="J43"/>
  <c r="J50" s="1"/>
  <c r="J34"/>
  <c r="J28"/>
  <c r="J24"/>
  <c r="J19"/>
  <c r="J14"/>
  <c r="J9"/>
  <c r="J39" s="1"/>
  <c r="J40" s="1"/>
  <c r="J53" s="1"/>
  <c r="E49"/>
  <c r="E48"/>
  <c r="E47"/>
  <c r="E46"/>
  <c r="E45"/>
  <c r="E44"/>
  <c r="E43"/>
  <c r="E50" s="1"/>
  <c r="E34"/>
  <c r="E28"/>
  <c r="E24"/>
  <c r="E19"/>
  <c r="E14"/>
  <c r="E9"/>
  <c r="E39" s="1"/>
  <c r="E40" s="1"/>
  <c r="K49"/>
  <c r="I49"/>
  <c r="H49"/>
  <c r="G49"/>
  <c r="F49"/>
  <c r="D49"/>
  <c r="C49"/>
  <c r="B49"/>
  <c r="K48"/>
  <c r="I48"/>
  <c r="H48"/>
  <c r="G48"/>
  <c r="F48"/>
  <c r="D48"/>
  <c r="C48"/>
  <c r="B48"/>
  <c r="K47"/>
  <c r="I47"/>
  <c r="H47"/>
  <c r="G47"/>
  <c r="F47"/>
  <c r="D47"/>
  <c r="C47"/>
  <c r="B47"/>
  <c r="K46"/>
  <c r="I46"/>
  <c r="H46"/>
  <c r="G46"/>
  <c r="F46"/>
  <c r="D46"/>
  <c r="C46"/>
  <c r="B46"/>
  <c r="K45"/>
  <c r="I45"/>
  <c r="H45"/>
  <c r="G45"/>
  <c r="F45"/>
  <c r="D45"/>
  <c r="C45"/>
  <c r="B45"/>
  <c r="K44"/>
  <c r="I44"/>
  <c r="H44"/>
  <c r="G44"/>
  <c r="F44"/>
  <c r="D44"/>
  <c r="C44"/>
  <c r="B44"/>
  <c r="K43"/>
  <c r="K50" s="1"/>
  <c r="I43"/>
  <c r="I50" s="1"/>
  <c r="H43"/>
  <c r="H50" s="1"/>
  <c r="G43"/>
  <c r="G50" s="1"/>
  <c r="F43"/>
  <c r="F50" s="1"/>
  <c r="D43"/>
  <c r="D50" s="1"/>
  <c r="C43"/>
  <c r="C50" s="1"/>
  <c r="B43"/>
  <c r="B50" s="1"/>
  <c r="K34"/>
  <c r="I34"/>
  <c r="H34"/>
  <c r="G34"/>
  <c r="F34"/>
  <c r="D34"/>
  <c r="C34"/>
  <c r="B34"/>
  <c r="K28"/>
  <c r="I28"/>
  <c r="H28"/>
  <c r="G28"/>
  <c r="F28"/>
  <c r="D28"/>
  <c r="C28"/>
  <c r="B28"/>
  <c r="K24"/>
  <c r="I24"/>
  <c r="H24"/>
  <c r="G24"/>
  <c r="F24"/>
  <c r="D24"/>
  <c r="C24"/>
  <c r="B24"/>
  <c r="K19"/>
  <c r="I19"/>
  <c r="H19"/>
  <c r="G19"/>
  <c r="F19"/>
  <c r="D19"/>
  <c r="C19"/>
  <c r="B19"/>
  <c r="K14"/>
  <c r="I14"/>
  <c r="H14"/>
  <c r="G14"/>
  <c r="F14"/>
  <c r="D14"/>
  <c r="C14"/>
  <c r="B14"/>
  <c r="K9"/>
  <c r="K39" s="1"/>
  <c r="K40" s="1"/>
  <c r="K53" s="1"/>
  <c r="I9"/>
  <c r="I39" s="1"/>
  <c r="I40" s="1"/>
  <c r="I53" s="1"/>
  <c r="H9"/>
  <c r="H39" s="1"/>
  <c r="H40" s="1"/>
  <c r="H53" s="1"/>
  <c r="G9"/>
  <c r="G39" s="1"/>
  <c r="G40" s="1"/>
  <c r="G53" s="1"/>
  <c r="F9"/>
  <c r="F39" s="1"/>
  <c r="F40" s="1"/>
  <c r="D9"/>
  <c r="D39" s="1"/>
  <c r="D40" s="1"/>
  <c r="C9"/>
  <c r="C39" s="1"/>
  <c r="C40" s="1"/>
  <c r="B9"/>
  <c r="B39" s="1"/>
  <c r="B40" s="1"/>
  <c r="G45" i="1"/>
  <c r="H45"/>
  <c r="I45"/>
  <c r="F45"/>
  <c r="G49"/>
  <c r="H49"/>
  <c r="I49"/>
  <c r="F49"/>
  <c r="G48"/>
  <c r="H48"/>
  <c r="I48"/>
  <c r="F48"/>
  <c r="G47"/>
  <c r="H47"/>
  <c r="I47"/>
  <c r="F47"/>
  <c r="G46"/>
  <c r="H46"/>
  <c r="I46"/>
  <c r="F46"/>
  <c r="G44"/>
  <c r="H44"/>
  <c r="I44"/>
  <c r="F44"/>
  <c r="G43"/>
  <c r="H43"/>
  <c r="I43"/>
  <c r="I50" s="1"/>
  <c r="F43"/>
  <c r="F50" s="1"/>
  <c r="C9"/>
  <c r="D9"/>
  <c r="E9"/>
  <c r="G9"/>
  <c r="H9"/>
  <c r="I9"/>
  <c r="C49"/>
  <c r="D49"/>
  <c r="E49"/>
  <c r="B49"/>
  <c r="C48"/>
  <c r="D48"/>
  <c r="E48"/>
  <c r="B48"/>
  <c r="D46"/>
  <c r="E46"/>
  <c r="B46"/>
  <c r="B44"/>
  <c r="C45"/>
  <c r="D45"/>
  <c r="E45"/>
  <c r="B45"/>
  <c r="C44"/>
  <c r="D44"/>
  <c r="E44"/>
  <c r="C47"/>
  <c r="D47"/>
  <c r="E47"/>
  <c r="B47"/>
  <c r="C43"/>
  <c r="C50" s="1"/>
  <c r="D43"/>
  <c r="E43"/>
  <c r="E50" s="1"/>
  <c r="B43"/>
  <c r="B50" s="1"/>
  <c r="B34"/>
  <c r="C34"/>
  <c r="D34"/>
  <c r="E34"/>
  <c r="G34"/>
  <c r="H34"/>
  <c r="I34"/>
  <c r="B28"/>
  <c r="C28"/>
  <c r="D28"/>
  <c r="E28"/>
  <c r="G28"/>
  <c r="H28"/>
  <c r="I28"/>
  <c r="B24"/>
  <c r="C24"/>
  <c r="D24"/>
  <c r="E24"/>
  <c r="G24"/>
  <c r="H24"/>
  <c r="I24"/>
  <c r="G14"/>
  <c r="H14"/>
  <c r="I14"/>
  <c r="B19"/>
  <c r="C19"/>
  <c r="D19"/>
  <c r="E19"/>
  <c r="G19"/>
  <c r="H19"/>
  <c r="I19"/>
  <c r="B14"/>
  <c r="C14"/>
  <c r="C39" s="1"/>
  <c r="C40" s="1"/>
  <c r="D14"/>
  <c r="D39" s="1"/>
  <c r="D40" s="1"/>
  <c r="E14"/>
  <c r="E39" s="1"/>
  <c r="E40" s="1"/>
  <c r="B9"/>
  <c r="B39" s="1"/>
  <c r="B40" s="1"/>
  <c r="G40" i="5" l="1"/>
  <c r="G41" s="1"/>
  <c r="G54" s="1"/>
  <c r="D50" i="1"/>
  <c r="H50"/>
  <c r="G50"/>
  <c r="I39"/>
  <c r="I40" s="1"/>
  <c r="I53" s="1"/>
  <c r="H39"/>
  <c r="H40" s="1"/>
  <c r="H53" s="1"/>
  <c r="G39"/>
  <c r="G40" s="1"/>
  <c r="G53" s="1"/>
  <c r="F9"/>
  <c r="F28"/>
  <c r="F24"/>
  <c r="F14"/>
  <c r="F34"/>
  <c r="F19"/>
  <c r="F39" l="1"/>
  <c r="F40" s="1"/>
  <c r="F53" s="1"/>
</calcChain>
</file>

<file path=xl/sharedStrings.xml><?xml version="1.0" encoding="utf-8"?>
<sst xmlns="http://schemas.openxmlformats.org/spreadsheetml/2006/main" count="188" uniqueCount="36">
  <si>
    <t>Наименование услуги, показателя объема услуги (работы)</t>
  </si>
  <si>
    <t>2014 год</t>
  </si>
  <si>
    <t>2015 год</t>
  </si>
  <si>
    <t>2016 год</t>
  </si>
  <si>
    <t>2017 год</t>
  </si>
  <si>
    <t>Наименование услуги и ее содержание:</t>
  </si>
  <si>
    <t>Показатель объема услуги:</t>
  </si>
  <si>
    <t>чел.</t>
  </si>
  <si>
    <t>Подпрограмма 1. «Развитие дошкольного, общего и дополнительного образования»</t>
  </si>
  <si>
    <t>Реализация основных общеобразовательных программ дошкольного образования</t>
  </si>
  <si>
    <t>Итого по подпрограмме 1</t>
  </si>
  <si>
    <t>Всего</t>
  </si>
  <si>
    <t>Реализация дополнительных образовательных программ "Предшкольное образование детей 5-7 лет", из них:</t>
  </si>
  <si>
    <t>МБОУ Абанская СОШ № 4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</si>
  <si>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</si>
  <si>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</si>
  <si>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</si>
  <si>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МБОУ Абанская ООШ № 1</t>
  </si>
  <si>
    <t>Реализация адаптированных основных общеобразовательных программ для обучающихся с ограниченными возможностями здоровья</t>
  </si>
  <si>
    <t>МБОУ Устьянская СОШ</t>
  </si>
  <si>
    <t>МАОУ Абанская СОШ №3</t>
  </si>
  <si>
    <t>Реализация программ профессиональной подготовки обучающимся, осваивающих основные образовательные программы основного общего и (или) среднего общего образования</t>
  </si>
  <si>
    <t>Реализация дополнительных общеобразовательных программ</t>
  </si>
  <si>
    <t>МБОУДОД ЦДТ</t>
  </si>
  <si>
    <t>Организация отдыха детей в каникулярное время</t>
  </si>
  <si>
    <t>руб.</t>
  </si>
  <si>
    <t>Светлячок</t>
  </si>
  <si>
    <t>ООШ № 1</t>
  </si>
  <si>
    <t>СОШ № 3</t>
  </si>
  <si>
    <t>СОШ № 4</t>
  </si>
  <si>
    <t>МУК</t>
  </si>
  <si>
    <t>ЦДТ</t>
  </si>
  <si>
    <t>Устьянск</t>
  </si>
  <si>
    <t>Прогноз сводных показателей муниципальных заданий  15.07.2015 года</t>
  </si>
  <si>
    <t>2018 год</t>
  </si>
  <si>
    <t>Организационно - методическое и информационное обеспечение деятельности образовательных учреждений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</si>
</sst>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/>
    <xf numFmtId="0" fontId="4" fillId="0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/>
    <xf numFmtId="0" fontId="5" fillId="0" borderId="1" xfId="1" applyFont="1" applyBorder="1"/>
    <xf numFmtId="3" fontId="4" fillId="0" borderId="1" xfId="1" applyNumberFormat="1" applyFont="1" applyFill="1" applyBorder="1"/>
    <xf numFmtId="4" fontId="4" fillId="2" borderId="1" xfId="1" applyNumberFormat="1" applyFont="1" applyFill="1" applyBorder="1"/>
    <xf numFmtId="3" fontId="5" fillId="0" borderId="1" xfId="1" applyNumberFormat="1" applyFont="1" applyFill="1" applyBorder="1"/>
    <xf numFmtId="3" fontId="5" fillId="0" borderId="1" xfId="1" applyNumberFormat="1" applyFont="1" applyBorder="1"/>
    <xf numFmtId="0" fontId="4" fillId="0" borderId="1" xfId="1" applyNumberFormat="1" applyFont="1" applyFill="1" applyBorder="1" applyAlignment="1">
      <alignment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3" fontId="4" fillId="3" borderId="1" xfId="1" applyNumberFormat="1" applyFont="1" applyFill="1" applyBorder="1"/>
    <xf numFmtId="4" fontId="4" fillId="3" borderId="1" xfId="1" applyNumberFormat="1" applyFont="1" applyFill="1" applyBorder="1"/>
    <xf numFmtId="0" fontId="4" fillId="3" borderId="1" xfId="1" applyNumberFormat="1" applyFont="1" applyFill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0" fontId="4" fillId="3" borderId="2" xfId="1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/>
    <xf numFmtId="4" fontId="5" fillId="0" borderId="1" xfId="1" applyNumberFormat="1" applyFont="1" applyBorder="1"/>
    <xf numFmtId="0" fontId="4" fillId="4" borderId="1" xfId="1" applyFont="1" applyFill="1" applyBorder="1" applyAlignment="1">
      <alignment horizontal="center" vertical="center" wrapText="1"/>
    </xf>
    <xf numFmtId="4" fontId="0" fillId="5" borderId="0" xfId="0" applyNumberFormat="1" applyFill="1"/>
    <xf numFmtId="0" fontId="4" fillId="0" borderId="1" xfId="1" applyFont="1" applyBorder="1" applyAlignment="1">
      <alignment horizontal="left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1"/>
    <cellStyle name="Финансовый 2" xfId="6"/>
    <cellStyle name="Финансовый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4"/>
  <sheetViews>
    <sheetView topLeftCell="A22" zoomScale="71" zoomScaleNormal="71" workbookViewId="0">
      <selection activeCell="G40" sqref="G40"/>
    </sheetView>
  </sheetViews>
  <sheetFormatPr defaultRowHeight="15"/>
  <cols>
    <col min="1" max="1" width="37" customWidth="1"/>
    <col min="2" max="2" width="15" customWidth="1"/>
    <col min="3" max="3" width="14.5703125" customWidth="1"/>
    <col min="4" max="4" width="12" customWidth="1"/>
    <col min="5" max="5" width="12.85546875" customWidth="1"/>
    <col min="6" max="6" width="19.85546875" customWidth="1"/>
    <col min="7" max="7" width="20.85546875" customWidth="1"/>
    <col min="8" max="8" width="20.28515625" customWidth="1"/>
    <col min="9" max="9" width="20.5703125" customWidth="1"/>
    <col min="10" max="10" width="13.42578125" customWidth="1"/>
    <col min="11" max="11" width="14" customWidth="1"/>
    <col min="12" max="12" width="17.85546875" customWidth="1"/>
    <col min="13" max="13" width="15.140625" customWidth="1"/>
    <col min="14" max="14" width="15.7109375" bestFit="1" customWidth="1"/>
  </cols>
  <sheetData>
    <row r="1" spans="1:14" ht="18.75">
      <c r="A1" s="1"/>
      <c r="B1" s="1"/>
      <c r="C1" s="1"/>
      <c r="D1" s="1"/>
      <c r="E1" s="1"/>
      <c r="F1" s="24"/>
      <c r="G1" s="24"/>
      <c r="H1" s="24"/>
      <c r="I1" s="24"/>
    </row>
    <row r="2" spans="1:14" ht="18.75">
      <c r="A2" s="25" t="s">
        <v>33</v>
      </c>
      <c r="B2" s="25"/>
      <c r="C2" s="25"/>
      <c r="D2" s="25"/>
      <c r="E2" s="25"/>
      <c r="F2" s="25"/>
      <c r="G2" s="25"/>
      <c r="H2" s="25"/>
      <c r="I2" s="25"/>
      <c r="N2" s="16"/>
    </row>
    <row r="3" spans="1:14" ht="18.75">
      <c r="A3" s="26" t="s">
        <v>0</v>
      </c>
      <c r="B3" s="28"/>
      <c r="C3" s="28"/>
      <c r="D3" s="28"/>
      <c r="E3" s="29"/>
      <c r="F3" s="28"/>
      <c r="G3" s="28"/>
      <c r="H3" s="28"/>
      <c r="I3" s="29"/>
      <c r="N3" s="16"/>
    </row>
    <row r="4" spans="1:14" ht="18.75">
      <c r="A4" s="27"/>
      <c r="B4" s="3" t="s">
        <v>1</v>
      </c>
      <c r="C4" s="3" t="s">
        <v>2</v>
      </c>
      <c r="D4" s="3" t="s">
        <v>3</v>
      </c>
      <c r="E4" s="3" t="s">
        <v>4</v>
      </c>
      <c r="F4" s="3" t="s">
        <v>1</v>
      </c>
      <c r="G4" s="3" t="s">
        <v>2</v>
      </c>
      <c r="H4" s="3" t="s">
        <v>3</v>
      </c>
      <c r="I4" s="3" t="s">
        <v>4</v>
      </c>
    </row>
    <row r="5" spans="1:14" ht="18.75">
      <c r="A5" s="23" t="s">
        <v>5</v>
      </c>
      <c r="B5" s="23"/>
      <c r="C5" s="23"/>
      <c r="D5" s="23"/>
      <c r="E5" s="23"/>
      <c r="F5" s="23"/>
      <c r="G5" s="23"/>
      <c r="H5" s="23"/>
      <c r="I5" s="23"/>
      <c r="N5" s="16"/>
    </row>
    <row r="6" spans="1:14" ht="18.75">
      <c r="A6" s="4" t="s">
        <v>6</v>
      </c>
      <c r="B6" s="4" t="s">
        <v>7</v>
      </c>
      <c r="C6" s="4" t="s">
        <v>7</v>
      </c>
      <c r="D6" s="4" t="s">
        <v>7</v>
      </c>
      <c r="E6" s="4" t="s">
        <v>7</v>
      </c>
      <c r="F6" s="4" t="s">
        <v>25</v>
      </c>
      <c r="G6" s="4" t="s">
        <v>25</v>
      </c>
      <c r="H6" s="4" t="s">
        <v>25</v>
      </c>
      <c r="I6" s="4" t="s">
        <v>25</v>
      </c>
      <c r="N6" s="16"/>
    </row>
    <row r="7" spans="1:14" ht="18.75">
      <c r="A7" s="4" t="s">
        <v>8</v>
      </c>
      <c r="B7" s="4"/>
      <c r="C7" s="4"/>
      <c r="D7" s="4"/>
      <c r="E7" s="4"/>
      <c r="F7" s="4"/>
      <c r="G7" s="4"/>
      <c r="H7" s="4"/>
      <c r="I7" s="4"/>
      <c r="N7" s="16"/>
    </row>
    <row r="8" spans="1:14" ht="75">
      <c r="A8" s="18" t="s">
        <v>9</v>
      </c>
      <c r="B8" s="13">
        <v>101</v>
      </c>
      <c r="C8" s="13">
        <v>101</v>
      </c>
      <c r="D8" s="13">
        <v>100</v>
      </c>
      <c r="E8" s="13">
        <v>100</v>
      </c>
      <c r="F8" s="14">
        <v>8270324.0700000003</v>
      </c>
      <c r="G8" s="14">
        <v>8899369.1500000004</v>
      </c>
      <c r="H8" s="14">
        <v>7562111.0300000003</v>
      </c>
      <c r="I8" s="14">
        <v>7529944.0300000003</v>
      </c>
      <c r="N8" s="16"/>
    </row>
    <row r="9" spans="1:14" ht="75">
      <c r="A9" s="12" t="s">
        <v>12</v>
      </c>
      <c r="B9" s="13">
        <f t="shared" ref="B9" si="0">B10+B11+B12+B13</f>
        <v>114</v>
      </c>
      <c r="C9" s="13">
        <f t="shared" ref="C9" si="1">C10+C11+C12+C13</f>
        <v>90</v>
      </c>
      <c r="D9" s="13">
        <f t="shared" ref="D9" si="2">D10+D11+D12+D13</f>
        <v>95</v>
      </c>
      <c r="E9" s="13">
        <f t="shared" ref="E9" si="3">E10+E11+E12+E13</f>
        <v>93</v>
      </c>
      <c r="F9" s="14">
        <f t="shared" ref="F9" si="4">F10+F11+F12+F13</f>
        <v>6190565.4800000004</v>
      </c>
      <c r="G9" s="14">
        <f t="shared" ref="G9" si="5">G10+G11+G12+G13</f>
        <v>4659424.1400000006</v>
      </c>
      <c r="H9" s="14">
        <f t="shared" ref="H9" si="6">H10+H11+H12+H13</f>
        <v>4295920.25</v>
      </c>
      <c r="I9" s="14">
        <f t="shared" ref="I9" si="7">I10+I11+I12+I13</f>
        <v>4159991.17</v>
      </c>
    </row>
    <row r="10" spans="1:14" ht="45" customHeight="1">
      <c r="A10" s="2" t="s">
        <v>13</v>
      </c>
      <c r="B10" s="6">
        <v>29</v>
      </c>
      <c r="C10" s="6">
        <v>30</v>
      </c>
      <c r="D10" s="6">
        <v>30</v>
      </c>
      <c r="E10" s="6">
        <v>30</v>
      </c>
      <c r="F10" s="7">
        <v>1138375.8600000001</v>
      </c>
      <c r="G10" s="7">
        <v>1158428.3</v>
      </c>
      <c r="H10" s="7">
        <v>1495704.3</v>
      </c>
      <c r="I10" s="7">
        <v>1475383.2</v>
      </c>
      <c r="J10" s="16"/>
      <c r="K10" s="16"/>
      <c r="L10" s="16"/>
      <c r="M10" s="16"/>
      <c r="N10" s="16"/>
    </row>
    <row r="11" spans="1:14" ht="18.75">
      <c r="A11" s="2" t="s">
        <v>17</v>
      </c>
      <c r="B11" s="6">
        <v>36</v>
      </c>
      <c r="C11" s="6">
        <v>15</v>
      </c>
      <c r="D11" s="6">
        <v>15</v>
      </c>
      <c r="E11" s="6">
        <v>15</v>
      </c>
      <c r="F11" s="7">
        <v>2389854.96</v>
      </c>
      <c r="G11" s="7">
        <v>982878.84</v>
      </c>
      <c r="H11" s="7">
        <v>624501.44999999995</v>
      </c>
      <c r="I11" s="7">
        <v>614872.65</v>
      </c>
      <c r="K11" s="16"/>
    </row>
    <row r="12" spans="1:14" ht="43.5" customHeight="1">
      <c r="A12" s="2" t="s">
        <v>19</v>
      </c>
      <c r="B12" s="6">
        <v>20</v>
      </c>
      <c r="C12" s="6">
        <v>20</v>
      </c>
      <c r="D12" s="6">
        <v>20</v>
      </c>
      <c r="E12" s="6">
        <v>20</v>
      </c>
      <c r="F12" s="7">
        <v>1192222</v>
      </c>
      <c r="G12" s="7">
        <v>1166293.25</v>
      </c>
      <c r="H12" s="7">
        <v>772259</v>
      </c>
      <c r="I12" s="7">
        <v>772259</v>
      </c>
      <c r="K12" s="16"/>
    </row>
    <row r="13" spans="1:14" ht="43.5" customHeight="1">
      <c r="A13" s="2" t="s">
        <v>20</v>
      </c>
      <c r="B13" s="6">
        <v>29</v>
      </c>
      <c r="C13" s="6">
        <v>25</v>
      </c>
      <c r="D13" s="6">
        <v>30</v>
      </c>
      <c r="E13" s="6">
        <v>28</v>
      </c>
      <c r="F13" s="7">
        <v>1470112.66</v>
      </c>
      <c r="G13" s="7">
        <v>1351823.75</v>
      </c>
      <c r="H13" s="7">
        <v>1403455.5</v>
      </c>
      <c r="I13" s="7">
        <v>1297476.32</v>
      </c>
      <c r="K13" s="16"/>
    </row>
    <row r="14" spans="1:14" ht="75">
      <c r="A14" s="12" t="s">
        <v>14</v>
      </c>
      <c r="B14" s="13">
        <f t="shared" ref="B14:E14" si="8">B15+B16+B17+B18</f>
        <v>568</v>
      </c>
      <c r="C14" s="13">
        <f t="shared" si="8"/>
        <v>569</v>
      </c>
      <c r="D14" s="13">
        <f t="shared" si="8"/>
        <v>569</v>
      </c>
      <c r="E14" s="13">
        <f t="shared" si="8"/>
        <v>571</v>
      </c>
      <c r="F14" s="14">
        <f t="shared" ref="F14" si="9">F15+F16+F17+F18</f>
        <v>28561691</v>
      </c>
      <c r="G14" s="14">
        <f t="shared" ref="G14" si="10">G15+G16+G17+G18</f>
        <v>29319430.960000001</v>
      </c>
      <c r="H14" s="14">
        <f t="shared" ref="H14" si="11">H15+H16+H17+H18</f>
        <v>26126948.830000002</v>
      </c>
      <c r="I14" s="14">
        <f t="shared" ref="I14" si="12">I15+I16+I17+I18</f>
        <v>25934730.030000001</v>
      </c>
      <c r="K14" s="16"/>
    </row>
    <row r="15" spans="1:14" ht="18.75">
      <c r="A15" s="2" t="s">
        <v>13</v>
      </c>
      <c r="B15" s="6">
        <v>204</v>
      </c>
      <c r="C15" s="6">
        <v>200</v>
      </c>
      <c r="D15" s="6">
        <v>200</v>
      </c>
      <c r="E15" s="6">
        <v>200</v>
      </c>
      <c r="F15" s="7">
        <v>8007885.3600000003</v>
      </c>
      <c r="G15" s="7">
        <v>7927993.7000000002</v>
      </c>
      <c r="H15" s="7">
        <v>9971362</v>
      </c>
      <c r="I15" s="7">
        <v>9835888</v>
      </c>
      <c r="K15" s="16"/>
    </row>
    <row r="16" spans="1:14" ht="18.75">
      <c r="A16" s="2" t="s">
        <v>17</v>
      </c>
      <c r="B16" s="6">
        <v>93</v>
      </c>
      <c r="C16" s="6">
        <v>96</v>
      </c>
      <c r="D16" s="6">
        <v>96</v>
      </c>
      <c r="E16" s="6">
        <v>96</v>
      </c>
      <c r="F16" s="7">
        <v>6173791.9800000004</v>
      </c>
      <c r="G16" s="7">
        <v>6301987.8600000003</v>
      </c>
      <c r="H16" s="7">
        <v>3996809.28</v>
      </c>
      <c r="I16" s="7">
        <v>3935182.78</v>
      </c>
      <c r="K16" s="16"/>
    </row>
    <row r="17" spans="1:11" ht="18.75">
      <c r="A17" s="2" t="s">
        <v>19</v>
      </c>
      <c r="B17" s="6">
        <v>72</v>
      </c>
      <c r="C17" s="6">
        <v>75</v>
      </c>
      <c r="D17" s="6">
        <v>75</v>
      </c>
      <c r="E17" s="6">
        <v>75</v>
      </c>
      <c r="F17" s="7">
        <v>4291999.2</v>
      </c>
      <c r="G17" s="7">
        <v>4383005.3</v>
      </c>
      <c r="H17" s="7">
        <v>2895971.25</v>
      </c>
      <c r="I17" s="7">
        <v>2895971.25</v>
      </c>
      <c r="K17" s="16"/>
    </row>
    <row r="18" spans="1:11" ht="18.75">
      <c r="A18" s="2" t="s">
        <v>20</v>
      </c>
      <c r="B18" s="6">
        <v>199</v>
      </c>
      <c r="C18" s="6">
        <v>198</v>
      </c>
      <c r="D18" s="6">
        <v>198</v>
      </c>
      <c r="E18" s="6">
        <v>200</v>
      </c>
      <c r="F18" s="7">
        <v>10088014.460000001</v>
      </c>
      <c r="G18" s="7">
        <v>10706444.1</v>
      </c>
      <c r="H18" s="7">
        <v>9262806.3000000007</v>
      </c>
      <c r="I18" s="7">
        <v>9267688</v>
      </c>
      <c r="K18" s="16"/>
    </row>
    <row r="19" spans="1:11" ht="75">
      <c r="A19" s="15" t="s">
        <v>15</v>
      </c>
      <c r="B19" s="13">
        <f t="shared" ref="B19:I19" si="13">B20+B21+B22+B23</f>
        <v>609</v>
      </c>
      <c r="C19" s="13">
        <f t="shared" si="13"/>
        <v>618</v>
      </c>
      <c r="D19" s="13">
        <f t="shared" si="13"/>
        <v>635</v>
      </c>
      <c r="E19" s="13">
        <f t="shared" si="13"/>
        <v>642</v>
      </c>
      <c r="F19" s="14">
        <f>F20+F21+F22+F23</f>
        <v>30350269.409999996</v>
      </c>
      <c r="G19" s="14">
        <f t="shared" si="13"/>
        <v>31383858.580000002</v>
      </c>
      <c r="H19" s="14">
        <f t="shared" si="13"/>
        <v>29435026.449999999</v>
      </c>
      <c r="I19" s="14">
        <f t="shared" si="13"/>
        <v>29414792.480000004</v>
      </c>
      <c r="K19" s="16"/>
    </row>
    <row r="20" spans="1:11" ht="18.75">
      <c r="A20" s="2" t="s">
        <v>13</v>
      </c>
      <c r="B20" s="6">
        <v>227</v>
      </c>
      <c r="C20" s="6">
        <v>228</v>
      </c>
      <c r="D20" s="6">
        <v>240</v>
      </c>
      <c r="E20" s="6">
        <v>242</v>
      </c>
      <c r="F20" s="7">
        <v>8910735.1799999997</v>
      </c>
      <c r="G20" s="7">
        <v>9014020.2400000002</v>
      </c>
      <c r="H20" s="7">
        <v>11965634.4</v>
      </c>
      <c r="I20" s="7">
        <v>11901424.48</v>
      </c>
      <c r="K20" s="16"/>
    </row>
    <row r="21" spans="1:11" ht="18.75">
      <c r="A21" s="2" t="s">
        <v>17</v>
      </c>
      <c r="B21" s="6">
        <v>93</v>
      </c>
      <c r="C21" s="6">
        <v>86</v>
      </c>
      <c r="D21" s="6">
        <v>85</v>
      </c>
      <c r="E21" s="6">
        <v>90</v>
      </c>
      <c r="F21" s="7">
        <v>6173791.9800000004</v>
      </c>
      <c r="G21" s="7">
        <v>5637099.2400000002</v>
      </c>
      <c r="H21" s="7">
        <v>3538841.55</v>
      </c>
      <c r="I21" s="7">
        <v>3689235.9</v>
      </c>
      <c r="K21" s="16"/>
    </row>
    <row r="22" spans="1:11" ht="18.75">
      <c r="A22" s="2" t="s">
        <v>19</v>
      </c>
      <c r="B22" s="6">
        <v>69</v>
      </c>
      <c r="C22" s="6">
        <v>69</v>
      </c>
      <c r="D22" s="6">
        <v>70</v>
      </c>
      <c r="E22" s="6">
        <v>70</v>
      </c>
      <c r="F22" s="7">
        <v>4113165.9</v>
      </c>
      <c r="G22" s="7">
        <v>4025595.85</v>
      </c>
      <c r="H22" s="7">
        <v>2702906.5</v>
      </c>
      <c r="I22" s="7">
        <v>2702906.5</v>
      </c>
      <c r="K22" s="16"/>
    </row>
    <row r="23" spans="1:11" ht="18.75">
      <c r="A23" s="2" t="s">
        <v>20</v>
      </c>
      <c r="B23" s="6">
        <v>220</v>
      </c>
      <c r="C23" s="6">
        <v>235</v>
      </c>
      <c r="D23" s="6">
        <v>240</v>
      </c>
      <c r="E23" s="6">
        <v>240</v>
      </c>
      <c r="F23" s="7">
        <v>11152576.35</v>
      </c>
      <c r="G23" s="7">
        <v>12707143.25</v>
      </c>
      <c r="H23" s="7">
        <v>11227644</v>
      </c>
      <c r="I23" s="7">
        <v>11121225.6</v>
      </c>
      <c r="K23" s="16"/>
    </row>
    <row r="24" spans="1:11" ht="75">
      <c r="A24" s="15" t="s">
        <v>16</v>
      </c>
      <c r="B24" s="13">
        <f t="shared" ref="B24:I24" si="14">B25+B26+B27</f>
        <v>153</v>
      </c>
      <c r="C24" s="13">
        <f t="shared" si="14"/>
        <v>134</v>
      </c>
      <c r="D24" s="13">
        <f t="shared" si="14"/>
        <v>133</v>
      </c>
      <c r="E24" s="13">
        <f t="shared" si="14"/>
        <v>140</v>
      </c>
      <c r="F24" s="14">
        <f t="shared" si="14"/>
        <v>7109487.7800000003</v>
      </c>
      <c r="G24" s="14">
        <f t="shared" si="14"/>
        <v>6427918.2199999997</v>
      </c>
      <c r="H24" s="14">
        <f t="shared" si="14"/>
        <v>6262425.4299999997</v>
      </c>
      <c r="I24" s="14">
        <f t="shared" si="14"/>
        <v>6527754.25</v>
      </c>
      <c r="K24" s="16"/>
    </row>
    <row r="25" spans="1:11" ht="18.75">
      <c r="A25" s="2" t="s">
        <v>13</v>
      </c>
      <c r="B25" s="6">
        <v>69</v>
      </c>
      <c r="C25" s="6">
        <v>65</v>
      </c>
      <c r="D25" s="6">
        <v>53</v>
      </c>
      <c r="E25" s="6">
        <v>55</v>
      </c>
      <c r="F25" s="7">
        <v>2708549.46</v>
      </c>
      <c r="G25" s="7">
        <v>2642664.5699999998</v>
      </c>
      <c r="H25" s="7">
        <v>2642410.9300000002</v>
      </c>
      <c r="I25" s="7">
        <v>2704869.2</v>
      </c>
      <c r="K25" s="16"/>
    </row>
    <row r="26" spans="1:11" ht="18.75">
      <c r="A26" s="2" t="s">
        <v>19</v>
      </c>
      <c r="B26" s="6">
        <v>16</v>
      </c>
      <c r="C26" s="6">
        <v>15</v>
      </c>
      <c r="D26" s="6">
        <v>15</v>
      </c>
      <c r="E26" s="6">
        <v>15</v>
      </c>
      <c r="F26" s="7">
        <v>953777.6</v>
      </c>
      <c r="G26" s="7">
        <v>865314.35</v>
      </c>
      <c r="H26" s="7">
        <v>579194.25</v>
      </c>
      <c r="I26" s="7">
        <v>579194.25</v>
      </c>
      <c r="K26" s="16"/>
    </row>
    <row r="27" spans="1:11" ht="18.75">
      <c r="A27" s="2" t="s">
        <v>20</v>
      </c>
      <c r="B27" s="6">
        <v>68</v>
      </c>
      <c r="C27" s="6">
        <v>54</v>
      </c>
      <c r="D27" s="6">
        <v>65</v>
      </c>
      <c r="E27" s="6">
        <v>70</v>
      </c>
      <c r="F27" s="7">
        <v>3447160.72</v>
      </c>
      <c r="G27" s="7">
        <v>2919939.3</v>
      </c>
      <c r="H27" s="7">
        <v>3040820.25</v>
      </c>
      <c r="I27" s="7">
        <v>3243690.8</v>
      </c>
      <c r="K27" s="16"/>
    </row>
    <row r="28" spans="1:11" ht="56.25">
      <c r="A28" s="15" t="s">
        <v>22</v>
      </c>
      <c r="B28" s="13">
        <f t="shared" ref="B28:I28" si="15">B29+B30+B31+B32+B33</f>
        <v>1541</v>
      </c>
      <c r="C28" s="13">
        <f t="shared" si="15"/>
        <v>1291</v>
      </c>
      <c r="D28" s="13">
        <f t="shared" si="15"/>
        <v>1309</v>
      </c>
      <c r="E28" s="13">
        <f t="shared" si="15"/>
        <v>1316</v>
      </c>
      <c r="F28" s="14">
        <f t="shared" si="15"/>
        <v>50236197.539999999</v>
      </c>
      <c r="G28" s="14">
        <f t="shared" si="15"/>
        <v>51417921.100000001</v>
      </c>
      <c r="H28" s="14">
        <f t="shared" si="15"/>
        <v>47053686.010000005</v>
      </c>
      <c r="I28" s="14">
        <f t="shared" si="15"/>
        <v>46866130.150000006</v>
      </c>
      <c r="K28" s="16"/>
    </row>
    <row r="29" spans="1:11" ht="18.75">
      <c r="A29" s="2" t="s">
        <v>13</v>
      </c>
      <c r="B29" s="6">
        <v>380</v>
      </c>
      <c r="C29" s="6">
        <v>390</v>
      </c>
      <c r="D29" s="6">
        <v>395</v>
      </c>
      <c r="E29" s="6">
        <v>400</v>
      </c>
      <c r="F29" s="7">
        <v>14916651.960000001</v>
      </c>
      <c r="G29" s="7">
        <v>15457777.67</v>
      </c>
      <c r="H29" s="7">
        <v>19693441.120000001</v>
      </c>
      <c r="I29" s="7">
        <v>19671775.870000001</v>
      </c>
      <c r="K29" s="16"/>
    </row>
    <row r="30" spans="1:11" ht="18.75">
      <c r="A30" s="2" t="s">
        <v>17</v>
      </c>
      <c r="B30" s="6">
        <v>163</v>
      </c>
      <c r="C30" s="6">
        <v>160</v>
      </c>
      <c r="D30" s="6">
        <v>163</v>
      </c>
      <c r="E30" s="6">
        <v>165</v>
      </c>
      <c r="F30" s="7">
        <v>10820732.18</v>
      </c>
      <c r="G30" s="7">
        <v>10493677.039999999</v>
      </c>
      <c r="H30" s="7">
        <v>6786249.0899999999</v>
      </c>
      <c r="I30" s="7">
        <v>6763599.1500000004</v>
      </c>
      <c r="K30" s="16"/>
    </row>
    <row r="31" spans="1:11" ht="18.75">
      <c r="A31" s="2" t="s">
        <v>19</v>
      </c>
      <c r="B31" s="6">
        <v>130</v>
      </c>
      <c r="C31" s="6">
        <v>130</v>
      </c>
      <c r="D31" s="6">
        <v>130</v>
      </c>
      <c r="E31" s="6">
        <v>130</v>
      </c>
      <c r="F31" s="7">
        <v>7749443</v>
      </c>
      <c r="G31" s="7">
        <v>7599717.3399999999</v>
      </c>
      <c r="H31" s="7">
        <v>5019683.5</v>
      </c>
      <c r="I31" s="7">
        <v>5019683.5</v>
      </c>
      <c r="K31" s="16"/>
    </row>
    <row r="32" spans="1:11" ht="18.75">
      <c r="A32" s="2" t="s">
        <v>20</v>
      </c>
      <c r="B32" s="6">
        <v>260</v>
      </c>
      <c r="C32" s="6">
        <v>260</v>
      </c>
      <c r="D32" s="6">
        <v>270</v>
      </c>
      <c r="E32" s="6">
        <v>270</v>
      </c>
      <c r="F32" s="7">
        <v>13180320.4</v>
      </c>
      <c r="G32" s="7">
        <v>14058965.949999999</v>
      </c>
      <c r="H32" s="7">
        <v>12631101.300000001</v>
      </c>
      <c r="I32" s="7">
        <v>12511375.630000001</v>
      </c>
    </row>
    <row r="33" spans="1:12" ht="18.75">
      <c r="A33" s="2" t="s">
        <v>23</v>
      </c>
      <c r="B33" s="6">
        <v>608</v>
      </c>
      <c r="C33" s="6">
        <v>351</v>
      </c>
      <c r="D33" s="6">
        <v>351</v>
      </c>
      <c r="E33" s="6">
        <v>351</v>
      </c>
      <c r="F33" s="7">
        <v>3569050</v>
      </c>
      <c r="G33" s="7">
        <v>3807783.1</v>
      </c>
      <c r="H33" s="7">
        <v>2923211</v>
      </c>
      <c r="I33" s="7">
        <v>2899696</v>
      </c>
    </row>
    <row r="34" spans="1:12" ht="112.5">
      <c r="A34" s="15" t="s">
        <v>18</v>
      </c>
      <c r="B34" s="13">
        <f t="shared" ref="B34:I34" si="16">B35+B36</f>
        <v>89</v>
      </c>
      <c r="C34" s="13">
        <f t="shared" si="16"/>
        <v>97</v>
      </c>
      <c r="D34" s="13">
        <f t="shared" si="16"/>
        <v>103</v>
      </c>
      <c r="E34" s="13">
        <f t="shared" si="16"/>
        <v>103</v>
      </c>
      <c r="F34" s="14">
        <f t="shared" si="16"/>
        <v>5820190.21</v>
      </c>
      <c r="G34" s="14">
        <f t="shared" si="16"/>
        <v>6263813.6699999999</v>
      </c>
      <c r="H34" s="14">
        <f t="shared" si="16"/>
        <v>4242937.3600000003</v>
      </c>
      <c r="I34" s="14">
        <f t="shared" si="16"/>
        <v>4186448.25</v>
      </c>
    </row>
    <row r="35" spans="1:12" ht="18.75">
      <c r="A35" s="2" t="s">
        <v>17</v>
      </c>
      <c r="B35" s="6">
        <v>76</v>
      </c>
      <c r="C35" s="6">
        <v>84</v>
      </c>
      <c r="D35" s="6">
        <v>88</v>
      </c>
      <c r="E35" s="6">
        <v>88</v>
      </c>
      <c r="F35" s="7">
        <v>5045250.63</v>
      </c>
      <c r="G35" s="7">
        <v>5492558.2300000004</v>
      </c>
      <c r="H35" s="7">
        <v>3663741.99</v>
      </c>
      <c r="I35" s="7">
        <v>3607252.88</v>
      </c>
      <c r="K35" s="16"/>
    </row>
    <row r="36" spans="1:12" ht="18.75">
      <c r="A36" s="2" t="s">
        <v>19</v>
      </c>
      <c r="B36" s="6">
        <v>13</v>
      </c>
      <c r="C36" s="6">
        <v>13</v>
      </c>
      <c r="D36" s="6">
        <v>15</v>
      </c>
      <c r="E36" s="6">
        <v>15</v>
      </c>
      <c r="F36" s="7">
        <v>774939.58</v>
      </c>
      <c r="G36" s="7">
        <v>771255.44</v>
      </c>
      <c r="H36" s="7">
        <v>579195.37</v>
      </c>
      <c r="I36" s="7">
        <v>579195.37</v>
      </c>
      <c r="K36" s="16"/>
    </row>
    <row r="37" spans="1:12" ht="135" customHeight="1">
      <c r="A37" s="15" t="s">
        <v>21</v>
      </c>
      <c r="B37" s="13">
        <v>380</v>
      </c>
      <c r="C37" s="13">
        <v>380</v>
      </c>
      <c r="D37" s="13">
        <v>380</v>
      </c>
      <c r="E37" s="13">
        <v>380</v>
      </c>
      <c r="F37" s="14">
        <v>9304297.2799999993</v>
      </c>
      <c r="G37" s="14">
        <v>7538883.4400000004</v>
      </c>
      <c r="H37" s="14">
        <v>8171480.0300000003</v>
      </c>
      <c r="I37" s="14">
        <v>8125232.0300000003</v>
      </c>
    </row>
    <row r="38" spans="1:12" ht="37.5">
      <c r="A38" s="10" t="s">
        <v>24</v>
      </c>
      <c r="B38" s="6">
        <v>450</v>
      </c>
      <c r="C38" s="6">
        <v>450</v>
      </c>
      <c r="D38" s="6">
        <v>450</v>
      </c>
      <c r="E38" s="6">
        <v>450</v>
      </c>
      <c r="F38" s="7">
        <v>0</v>
      </c>
      <c r="G38" s="7">
        <v>0</v>
      </c>
      <c r="H38" s="7">
        <v>0</v>
      </c>
      <c r="I38" s="7">
        <v>0</v>
      </c>
    </row>
    <row r="39" spans="1:12" ht="18.75">
      <c r="A39" s="11" t="s">
        <v>10</v>
      </c>
      <c r="B39" s="8">
        <f>B8+B9+B14+B19+B24+B28+B34+B37+B38</f>
        <v>4005</v>
      </c>
      <c r="C39" s="8">
        <f t="shared" ref="C39:I39" si="17">C8+C9+C14+C19+C24+C28+C34+C37+C38</f>
        <v>3730</v>
      </c>
      <c r="D39" s="8">
        <f t="shared" si="17"/>
        <v>3774</v>
      </c>
      <c r="E39" s="8">
        <f t="shared" si="17"/>
        <v>3795</v>
      </c>
      <c r="F39" s="19">
        <f t="shared" si="17"/>
        <v>145843022.77000001</v>
      </c>
      <c r="G39" s="19">
        <f t="shared" si="17"/>
        <v>145910619.25999999</v>
      </c>
      <c r="H39" s="19">
        <f t="shared" si="17"/>
        <v>133150535.39000002</v>
      </c>
      <c r="I39" s="19">
        <f t="shared" si="17"/>
        <v>132745022.39000002</v>
      </c>
    </row>
    <row r="40" spans="1:12" ht="18.75">
      <c r="A40" s="5" t="s">
        <v>11</v>
      </c>
      <c r="B40" s="9">
        <f>B39</f>
        <v>4005</v>
      </c>
      <c r="C40" s="9">
        <f t="shared" ref="C40:I40" si="18">C39</f>
        <v>3730</v>
      </c>
      <c r="D40" s="9">
        <f t="shared" si="18"/>
        <v>3774</v>
      </c>
      <c r="E40" s="9">
        <f t="shared" si="18"/>
        <v>3795</v>
      </c>
      <c r="F40" s="20">
        <f t="shared" si="18"/>
        <v>145843022.77000001</v>
      </c>
      <c r="G40" s="20">
        <f t="shared" si="18"/>
        <v>145910619.25999999</v>
      </c>
      <c r="H40" s="20">
        <f t="shared" si="18"/>
        <v>133150535.39000002</v>
      </c>
      <c r="I40" s="20">
        <f t="shared" si="18"/>
        <v>132745022.39000002</v>
      </c>
    </row>
    <row r="41" spans="1:12">
      <c r="F41" s="16"/>
      <c r="G41" s="16"/>
      <c r="H41" s="16"/>
      <c r="I41" s="16"/>
    </row>
    <row r="42" spans="1:12">
      <c r="F42" s="16"/>
      <c r="G42" s="16"/>
      <c r="H42" s="16"/>
      <c r="I42" s="16"/>
    </row>
    <row r="43" spans="1:12">
      <c r="A43" t="s">
        <v>26</v>
      </c>
      <c r="B43" s="17">
        <f>B8</f>
        <v>101</v>
      </c>
      <c r="C43" s="17">
        <f t="shared" ref="C43:E43" si="19">C8</f>
        <v>101</v>
      </c>
      <c r="D43" s="17">
        <f t="shared" si="19"/>
        <v>100</v>
      </c>
      <c r="E43" s="17">
        <f t="shared" si="19"/>
        <v>100</v>
      </c>
      <c r="F43" s="16">
        <f>F8</f>
        <v>8270324.0700000003</v>
      </c>
      <c r="G43" s="16">
        <f t="shared" ref="G43:I43" si="20">G8</f>
        <v>8899369.1500000004</v>
      </c>
      <c r="H43" s="16">
        <f t="shared" si="20"/>
        <v>7562111.0300000003</v>
      </c>
      <c r="I43" s="16">
        <f t="shared" si="20"/>
        <v>7529944.0300000003</v>
      </c>
    </row>
    <row r="44" spans="1:12">
      <c r="A44" t="s">
        <v>29</v>
      </c>
      <c r="B44" s="17">
        <f>B10+B15+B20+B25+B29</f>
        <v>909</v>
      </c>
      <c r="C44" s="17">
        <f t="shared" ref="C44:E44" si="21">C10+C15+C20+C25+C29</f>
        <v>913</v>
      </c>
      <c r="D44" s="17">
        <f t="shared" si="21"/>
        <v>918</v>
      </c>
      <c r="E44" s="17">
        <f t="shared" si="21"/>
        <v>927</v>
      </c>
      <c r="F44" s="16">
        <f>F10+F15+F20+F25+F29</f>
        <v>35682197.82</v>
      </c>
      <c r="G44" s="16">
        <f t="shared" ref="G44:I44" si="22">G10+G15+G20+G25+G29</f>
        <v>36200884.480000004</v>
      </c>
      <c r="H44" s="16">
        <f t="shared" si="22"/>
        <v>45768552.75</v>
      </c>
      <c r="I44" s="16">
        <f t="shared" si="22"/>
        <v>45589340.75</v>
      </c>
    </row>
    <row r="45" spans="1:12">
      <c r="A45" t="s">
        <v>28</v>
      </c>
      <c r="B45" s="17">
        <f>B13+B18+B23+B27+B32</f>
        <v>776</v>
      </c>
      <c r="C45" s="17">
        <f t="shared" ref="C45:E45" si="23">C13+C18+C23+C27+C32</f>
        <v>772</v>
      </c>
      <c r="D45" s="17">
        <f t="shared" si="23"/>
        <v>803</v>
      </c>
      <c r="E45" s="17">
        <f t="shared" si="23"/>
        <v>808</v>
      </c>
      <c r="F45" s="16">
        <f>F13+F18+F23+F32+F27</f>
        <v>39338184.589999996</v>
      </c>
      <c r="G45" s="16">
        <f t="shared" ref="G45:I45" si="24">G13+G18+G23+G32+G27</f>
        <v>41744316.349999994</v>
      </c>
      <c r="H45" s="16">
        <f t="shared" si="24"/>
        <v>37565827.350000001</v>
      </c>
      <c r="I45" s="16">
        <f t="shared" si="24"/>
        <v>37441456.350000001</v>
      </c>
    </row>
    <row r="46" spans="1:12">
      <c r="A46" t="s">
        <v>27</v>
      </c>
      <c r="B46" s="17">
        <f>B11+B16+B21+B30+B35</f>
        <v>461</v>
      </c>
      <c r="C46" s="17">
        <f t="shared" ref="C46:E46" si="25">C11+C16+C21+C30+C35</f>
        <v>441</v>
      </c>
      <c r="D46" s="17">
        <f t="shared" si="25"/>
        <v>447</v>
      </c>
      <c r="E46" s="17">
        <f t="shared" si="25"/>
        <v>454</v>
      </c>
      <c r="F46" s="16">
        <f>F11+F16+F21+F30+F35</f>
        <v>30603421.73</v>
      </c>
      <c r="G46" s="16">
        <f t="shared" ref="G46:I46" si="26">G11+G16+G21+G30+G35</f>
        <v>28908201.210000001</v>
      </c>
      <c r="H46" s="16">
        <f t="shared" si="26"/>
        <v>18610143.359999999</v>
      </c>
      <c r="I46" s="16">
        <f t="shared" si="26"/>
        <v>18610143.359999999</v>
      </c>
      <c r="L46" s="16"/>
    </row>
    <row r="47" spans="1:12">
      <c r="A47" t="s">
        <v>30</v>
      </c>
      <c r="B47" s="17">
        <f>B37</f>
        <v>380</v>
      </c>
      <c r="C47" s="17">
        <f t="shared" ref="C47:E47" si="27">C37</f>
        <v>380</v>
      </c>
      <c r="D47" s="17">
        <f t="shared" si="27"/>
        <v>380</v>
      </c>
      <c r="E47" s="17">
        <f t="shared" si="27"/>
        <v>380</v>
      </c>
      <c r="F47" s="16">
        <f>F37</f>
        <v>9304297.2799999993</v>
      </c>
      <c r="G47" s="16">
        <f t="shared" ref="G47:I47" si="28">G37</f>
        <v>7538883.4400000004</v>
      </c>
      <c r="H47" s="16">
        <f t="shared" si="28"/>
        <v>8171480.0300000003</v>
      </c>
      <c r="I47" s="16">
        <f t="shared" si="28"/>
        <v>8125232.0300000003</v>
      </c>
    </row>
    <row r="48" spans="1:12">
      <c r="A48" t="s">
        <v>31</v>
      </c>
      <c r="B48" s="17">
        <f>B38+B33</f>
        <v>1058</v>
      </c>
      <c r="C48" s="17">
        <f t="shared" ref="C48:E48" si="29">C38+C33</f>
        <v>801</v>
      </c>
      <c r="D48" s="17">
        <f t="shared" si="29"/>
        <v>801</v>
      </c>
      <c r="E48" s="17">
        <f t="shared" si="29"/>
        <v>801</v>
      </c>
      <c r="F48" s="16">
        <f>F33</f>
        <v>3569050</v>
      </c>
      <c r="G48" s="16">
        <f t="shared" ref="G48:I48" si="30">G33</f>
        <v>3807783.1</v>
      </c>
      <c r="H48" s="16">
        <f t="shared" si="30"/>
        <v>2923211</v>
      </c>
      <c r="I48" s="16">
        <f t="shared" si="30"/>
        <v>2899696</v>
      </c>
    </row>
    <row r="49" spans="1:9">
      <c r="A49" t="s">
        <v>32</v>
      </c>
      <c r="B49" s="17">
        <f>B12+B17+B22+B26+B31+B36</f>
        <v>320</v>
      </c>
      <c r="C49" s="17">
        <f t="shared" ref="C49:E49" si="31">C12+C17+C22+C26+C31+C36</f>
        <v>322</v>
      </c>
      <c r="D49" s="17">
        <f t="shared" si="31"/>
        <v>325</v>
      </c>
      <c r="E49" s="17">
        <f t="shared" si="31"/>
        <v>325</v>
      </c>
      <c r="F49" s="16">
        <f>F12+F17+F22+F26+F31+F36</f>
        <v>19075547.279999997</v>
      </c>
      <c r="G49" s="16">
        <f t="shared" ref="G49:I49" si="32">G12+G17+G22+G26+G31+G36</f>
        <v>18811181.530000001</v>
      </c>
      <c r="H49" s="16">
        <f t="shared" si="32"/>
        <v>12549209.869999999</v>
      </c>
      <c r="I49" s="16">
        <f t="shared" si="32"/>
        <v>12549209.869999999</v>
      </c>
    </row>
    <row r="50" spans="1:9">
      <c r="B50" s="17">
        <f>SUM(B43:B49)</f>
        <v>4005</v>
      </c>
      <c r="C50" s="17">
        <f t="shared" ref="C50:E50" si="33">SUM(C43:C49)</f>
        <v>3730</v>
      </c>
      <c r="D50" s="17">
        <f t="shared" si="33"/>
        <v>3774</v>
      </c>
      <c r="E50" s="17">
        <f t="shared" si="33"/>
        <v>3795</v>
      </c>
      <c r="F50" s="16">
        <f>SUM(F43:F49)</f>
        <v>145843022.76999998</v>
      </c>
      <c r="G50" s="16">
        <f t="shared" ref="G50:I50" si="34">SUM(G43:G49)</f>
        <v>145910619.25999999</v>
      </c>
      <c r="H50" s="16">
        <f t="shared" si="34"/>
        <v>133150535.39</v>
      </c>
      <c r="I50" s="16">
        <f t="shared" si="34"/>
        <v>132745022.39</v>
      </c>
    </row>
    <row r="51" spans="1:9">
      <c r="B51" s="17"/>
      <c r="F51" s="16"/>
      <c r="G51" s="16"/>
      <c r="H51" s="16"/>
      <c r="I51" s="16"/>
    </row>
    <row r="52" spans="1:9">
      <c r="F52" s="16">
        <v>145843022.77000001</v>
      </c>
      <c r="G52" s="16">
        <v>146774525.28999999</v>
      </c>
      <c r="H52" s="16">
        <v>133150535.39</v>
      </c>
      <c r="I52" s="16">
        <v>132745022.39</v>
      </c>
    </row>
    <row r="53" spans="1:9">
      <c r="F53" s="16">
        <f>F40-F52</f>
        <v>0</v>
      </c>
      <c r="G53" s="16">
        <f t="shared" ref="G53:I53" si="35">G40-G52</f>
        <v>-863906.03000000119</v>
      </c>
      <c r="H53" s="16">
        <f t="shared" si="35"/>
        <v>0</v>
      </c>
      <c r="I53" s="16">
        <f t="shared" si="35"/>
        <v>0</v>
      </c>
    </row>
    <row r="54" spans="1:9">
      <c r="F54" s="16"/>
      <c r="G54" s="16"/>
      <c r="H54" s="16"/>
      <c r="I54" s="16"/>
    </row>
  </sheetData>
  <mergeCells count="6">
    <mergeCell ref="A5:I5"/>
    <mergeCell ref="F1:I1"/>
    <mergeCell ref="A2:I2"/>
    <mergeCell ref="A3:A4"/>
    <mergeCell ref="B3:E3"/>
    <mergeCell ref="F3:I3"/>
  </mergeCells>
  <pageMargins left="0.7" right="0.7" top="0.75" bottom="0.75" header="0.3" footer="0.3"/>
  <pageSetup paperSize="9" scale="48" orientation="portrait" verticalDpi="0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54"/>
  <sheetViews>
    <sheetView topLeftCell="A40" zoomScale="71" zoomScaleNormal="71" workbookViewId="0">
      <selection activeCell="H40" sqref="H40"/>
    </sheetView>
  </sheetViews>
  <sheetFormatPr defaultRowHeight="15"/>
  <cols>
    <col min="1" max="1" width="37" customWidth="1"/>
    <col min="2" max="2" width="15" customWidth="1"/>
    <col min="3" max="3" width="14.5703125" customWidth="1"/>
    <col min="4" max="4" width="12" customWidth="1"/>
    <col min="5" max="6" width="12.85546875" customWidth="1"/>
    <col min="7" max="7" width="19.85546875" customWidth="1"/>
    <col min="8" max="8" width="20.85546875" customWidth="1"/>
    <col min="9" max="9" width="20.28515625" customWidth="1"/>
    <col min="10" max="11" width="20.5703125" customWidth="1"/>
    <col min="12" max="12" width="13.42578125" customWidth="1"/>
    <col min="13" max="13" width="14" customWidth="1"/>
    <col min="14" max="14" width="17.85546875" customWidth="1"/>
    <col min="15" max="15" width="15.140625" customWidth="1"/>
    <col min="16" max="16" width="15.7109375" bestFit="1" customWidth="1"/>
  </cols>
  <sheetData>
    <row r="1" spans="1:16" ht="18.75">
      <c r="A1" s="1"/>
      <c r="B1" s="1"/>
      <c r="C1" s="1"/>
      <c r="D1" s="1"/>
      <c r="E1" s="1"/>
      <c r="F1" s="1"/>
      <c r="G1" s="24"/>
      <c r="H1" s="24"/>
      <c r="I1" s="24"/>
      <c r="J1" s="24"/>
      <c r="K1" s="24"/>
    </row>
    <row r="2" spans="1:16" ht="18.75">
      <c r="A2" s="25" t="s">
        <v>33</v>
      </c>
      <c r="B2" s="25"/>
      <c r="C2" s="25"/>
      <c r="D2" s="25"/>
      <c r="E2" s="25"/>
      <c r="F2" s="25"/>
      <c r="G2" s="25"/>
      <c r="H2" s="25"/>
      <c r="I2" s="25"/>
      <c r="J2" s="25"/>
      <c r="K2" s="25"/>
      <c r="P2" s="16"/>
    </row>
    <row r="3" spans="1:16" ht="18.75">
      <c r="A3" s="26" t="s">
        <v>0</v>
      </c>
      <c r="B3" s="28"/>
      <c r="C3" s="28"/>
      <c r="D3" s="28"/>
      <c r="E3" s="28"/>
      <c r="F3" s="29"/>
      <c r="G3" s="28"/>
      <c r="H3" s="28"/>
      <c r="I3" s="28"/>
      <c r="J3" s="28"/>
      <c r="K3" s="29"/>
      <c r="P3" s="16"/>
    </row>
    <row r="4" spans="1:16" ht="18.75">
      <c r="A4" s="27"/>
      <c r="B4" s="3" t="s">
        <v>1</v>
      </c>
      <c r="C4" s="3" t="s">
        <v>2</v>
      </c>
      <c r="D4" s="3" t="s">
        <v>3</v>
      </c>
      <c r="E4" s="3" t="s">
        <v>4</v>
      </c>
      <c r="F4" s="3" t="s">
        <v>34</v>
      </c>
      <c r="G4" s="21" t="s">
        <v>1</v>
      </c>
      <c r="H4" s="21" t="s">
        <v>2</v>
      </c>
      <c r="I4" s="3" t="s">
        <v>3</v>
      </c>
      <c r="J4" s="3" t="s">
        <v>4</v>
      </c>
      <c r="K4" s="3" t="s">
        <v>34</v>
      </c>
    </row>
    <row r="5" spans="1:16" ht="18.75">
      <c r="A5" s="23" t="s">
        <v>5</v>
      </c>
      <c r="B5" s="23"/>
      <c r="C5" s="23"/>
      <c r="D5" s="23"/>
      <c r="E5" s="23"/>
      <c r="F5" s="23"/>
      <c r="G5" s="23"/>
      <c r="H5" s="23"/>
      <c r="I5" s="23"/>
      <c r="J5" s="23"/>
      <c r="K5" s="23"/>
      <c r="P5" s="16"/>
    </row>
    <row r="6" spans="1:16" ht="18.75">
      <c r="A6" s="4" t="s">
        <v>6</v>
      </c>
      <c r="B6" s="4" t="s">
        <v>7</v>
      </c>
      <c r="C6" s="4" t="s">
        <v>7</v>
      </c>
      <c r="D6" s="4" t="s">
        <v>7</v>
      </c>
      <c r="E6" s="4" t="s">
        <v>7</v>
      </c>
      <c r="F6" s="4" t="s">
        <v>7</v>
      </c>
      <c r="G6" s="4" t="s">
        <v>25</v>
      </c>
      <c r="H6" s="4" t="s">
        <v>25</v>
      </c>
      <c r="I6" s="4" t="s">
        <v>25</v>
      </c>
      <c r="J6" s="4" t="s">
        <v>25</v>
      </c>
      <c r="K6" s="4" t="s">
        <v>25</v>
      </c>
      <c r="P6" s="16"/>
    </row>
    <row r="7" spans="1:16" ht="18.75">
      <c r="A7" s="4" t="s">
        <v>8</v>
      </c>
      <c r="B7" s="4"/>
      <c r="C7" s="4"/>
      <c r="D7" s="4"/>
      <c r="E7" s="4"/>
      <c r="F7" s="4"/>
      <c r="G7" s="4"/>
      <c r="H7" s="4"/>
      <c r="I7" s="4"/>
      <c r="J7" s="4"/>
      <c r="K7" s="4"/>
      <c r="P7" s="16"/>
    </row>
    <row r="8" spans="1:16" ht="75">
      <c r="A8" s="18" t="s">
        <v>9</v>
      </c>
      <c r="B8" s="13">
        <v>101</v>
      </c>
      <c r="C8" s="13">
        <v>101</v>
      </c>
      <c r="D8" s="13">
        <v>100</v>
      </c>
      <c r="E8" s="13">
        <v>100</v>
      </c>
      <c r="F8" s="13">
        <v>100</v>
      </c>
      <c r="G8" s="14">
        <v>8270324.0700000003</v>
      </c>
      <c r="H8" s="14">
        <v>8899369.1500000004</v>
      </c>
      <c r="I8" s="14">
        <v>7562111.0300000003</v>
      </c>
      <c r="J8" s="14">
        <v>7529944.0300000003</v>
      </c>
      <c r="K8" s="14">
        <v>7529944.0300000003</v>
      </c>
      <c r="P8" s="16"/>
    </row>
    <row r="9" spans="1:16" ht="75">
      <c r="A9" s="12" t="s">
        <v>12</v>
      </c>
      <c r="B9" s="13">
        <f t="shared" ref="B9:K9" si="0">B10+B11+B12+B13</f>
        <v>114</v>
      </c>
      <c r="C9" s="13">
        <f t="shared" si="0"/>
        <v>90</v>
      </c>
      <c r="D9" s="13">
        <f t="shared" si="0"/>
        <v>95</v>
      </c>
      <c r="E9" s="13">
        <f t="shared" ref="E9" si="1">E10+E11+E12+E13</f>
        <v>93</v>
      </c>
      <c r="F9" s="13">
        <f t="shared" si="0"/>
        <v>93</v>
      </c>
      <c r="G9" s="14">
        <f t="shared" si="0"/>
        <v>6190565.4800000004</v>
      </c>
      <c r="H9" s="14">
        <f t="shared" si="0"/>
        <v>4659424.1400000006</v>
      </c>
      <c r="I9" s="14">
        <f t="shared" si="0"/>
        <v>4295920.25</v>
      </c>
      <c r="J9" s="14">
        <f t="shared" ref="J9" si="2">J10+J11+J12+J13</f>
        <v>4159991.17</v>
      </c>
      <c r="K9" s="14">
        <f t="shared" si="0"/>
        <v>4159991.17</v>
      </c>
    </row>
    <row r="10" spans="1:16" ht="45" customHeight="1">
      <c r="A10" s="2" t="s">
        <v>13</v>
      </c>
      <c r="B10" s="6">
        <v>29</v>
      </c>
      <c r="C10" s="6">
        <v>30</v>
      </c>
      <c r="D10" s="6">
        <v>30</v>
      </c>
      <c r="E10" s="6">
        <v>30</v>
      </c>
      <c r="F10" s="6">
        <v>30</v>
      </c>
      <c r="G10" s="7">
        <v>1138375.8600000001</v>
      </c>
      <c r="H10" s="7">
        <v>1158428.3</v>
      </c>
      <c r="I10" s="7">
        <v>1495704.3</v>
      </c>
      <c r="J10" s="7">
        <v>1475383.2</v>
      </c>
      <c r="K10" s="7">
        <v>1475383.2</v>
      </c>
      <c r="L10" s="16"/>
      <c r="M10" s="16"/>
      <c r="N10" s="16"/>
      <c r="O10" s="16"/>
      <c r="P10" s="16"/>
    </row>
    <row r="11" spans="1:16" ht="18.75">
      <c r="A11" s="2" t="s">
        <v>17</v>
      </c>
      <c r="B11" s="6">
        <v>36</v>
      </c>
      <c r="C11" s="6">
        <v>15</v>
      </c>
      <c r="D11" s="6">
        <v>15</v>
      </c>
      <c r="E11" s="6">
        <v>15</v>
      </c>
      <c r="F11" s="6">
        <v>15</v>
      </c>
      <c r="G11" s="7">
        <v>2389854.96</v>
      </c>
      <c r="H11" s="7">
        <v>982878.84</v>
      </c>
      <c r="I11" s="7">
        <v>624501.44999999995</v>
      </c>
      <c r="J11" s="7">
        <v>614872.65</v>
      </c>
      <c r="K11" s="7">
        <v>614872.65</v>
      </c>
      <c r="M11" s="16"/>
    </row>
    <row r="12" spans="1:16" ht="43.5" customHeight="1">
      <c r="A12" s="2" t="s">
        <v>19</v>
      </c>
      <c r="B12" s="6">
        <v>20</v>
      </c>
      <c r="C12" s="6">
        <v>20</v>
      </c>
      <c r="D12" s="6">
        <v>20</v>
      </c>
      <c r="E12" s="6">
        <v>20</v>
      </c>
      <c r="F12" s="6">
        <v>20</v>
      </c>
      <c r="G12" s="7">
        <v>1192222</v>
      </c>
      <c r="H12" s="7">
        <v>1166293.25</v>
      </c>
      <c r="I12" s="7">
        <v>772259</v>
      </c>
      <c r="J12" s="7">
        <v>772259</v>
      </c>
      <c r="K12" s="7">
        <v>772259</v>
      </c>
      <c r="M12" s="16"/>
    </row>
    <row r="13" spans="1:16" ht="43.5" customHeight="1">
      <c r="A13" s="2" t="s">
        <v>20</v>
      </c>
      <c r="B13" s="6">
        <v>29</v>
      </c>
      <c r="C13" s="6">
        <v>25</v>
      </c>
      <c r="D13" s="6">
        <v>30</v>
      </c>
      <c r="E13" s="6">
        <v>28</v>
      </c>
      <c r="F13" s="6">
        <v>28</v>
      </c>
      <c r="G13" s="7">
        <v>1470112.66</v>
      </c>
      <c r="H13" s="7">
        <v>1351823.75</v>
      </c>
      <c r="I13" s="7">
        <v>1403455.5</v>
      </c>
      <c r="J13" s="7">
        <v>1297476.32</v>
      </c>
      <c r="K13" s="7">
        <v>1297476.32</v>
      </c>
      <c r="M13" s="16"/>
    </row>
    <row r="14" spans="1:16" ht="75">
      <c r="A14" s="12" t="s">
        <v>14</v>
      </c>
      <c r="B14" s="13">
        <f t="shared" ref="B14:K14" si="3">B15+B16+B17+B18</f>
        <v>568</v>
      </c>
      <c r="C14" s="13">
        <f t="shared" si="3"/>
        <v>569</v>
      </c>
      <c r="D14" s="13">
        <f t="shared" si="3"/>
        <v>569</v>
      </c>
      <c r="E14" s="13">
        <f t="shared" ref="E14" si="4">E15+E16+E17+E18</f>
        <v>571</v>
      </c>
      <c r="F14" s="13">
        <f t="shared" si="3"/>
        <v>571</v>
      </c>
      <c r="G14" s="14">
        <f t="shared" si="3"/>
        <v>28561691</v>
      </c>
      <c r="H14" s="14">
        <f t="shared" si="3"/>
        <v>29319430.960000001</v>
      </c>
      <c r="I14" s="14">
        <f t="shared" si="3"/>
        <v>26126948.830000002</v>
      </c>
      <c r="J14" s="14">
        <f t="shared" ref="J14" si="5">J15+J16+J17+J18</f>
        <v>25934730.030000001</v>
      </c>
      <c r="K14" s="14">
        <f t="shared" si="3"/>
        <v>25934730.030000001</v>
      </c>
      <c r="M14" s="16"/>
    </row>
    <row r="15" spans="1:16" ht="18.75">
      <c r="A15" s="2" t="s">
        <v>13</v>
      </c>
      <c r="B15" s="6">
        <v>204</v>
      </c>
      <c r="C15" s="6">
        <v>200</v>
      </c>
      <c r="D15" s="6">
        <v>200</v>
      </c>
      <c r="E15" s="6">
        <v>200</v>
      </c>
      <c r="F15" s="6">
        <v>200</v>
      </c>
      <c r="G15" s="7">
        <v>8007885.3600000003</v>
      </c>
      <c r="H15" s="7">
        <v>7927993.7000000002</v>
      </c>
      <c r="I15" s="7">
        <v>9971362</v>
      </c>
      <c r="J15" s="7">
        <v>9835888</v>
      </c>
      <c r="K15" s="7">
        <v>9835888</v>
      </c>
      <c r="M15" s="16"/>
    </row>
    <row r="16" spans="1:16" ht="18.75">
      <c r="A16" s="2" t="s">
        <v>17</v>
      </c>
      <c r="B16" s="6">
        <v>93</v>
      </c>
      <c r="C16" s="6">
        <v>96</v>
      </c>
      <c r="D16" s="6">
        <v>96</v>
      </c>
      <c r="E16" s="6">
        <v>96</v>
      </c>
      <c r="F16" s="6">
        <v>96</v>
      </c>
      <c r="G16" s="7">
        <v>6173791.9800000004</v>
      </c>
      <c r="H16" s="7">
        <v>6301987.8600000003</v>
      </c>
      <c r="I16" s="7">
        <v>3996809.28</v>
      </c>
      <c r="J16" s="7">
        <v>3935182.78</v>
      </c>
      <c r="K16" s="7">
        <v>3935182.78</v>
      </c>
      <c r="M16" s="16"/>
    </row>
    <row r="17" spans="1:13" ht="18.75">
      <c r="A17" s="2" t="s">
        <v>19</v>
      </c>
      <c r="B17" s="6">
        <v>72</v>
      </c>
      <c r="C17" s="6">
        <v>75</v>
      </c>
      <c r="D17" s="6">
        <v>75</v>
      </c>
      <c r="E17" s="6">
        <v>75</v>
      </c>
      <c r="F17" s="6">
        <v>75</v>
      </c>
      <c r="G17" s="7">
        <v>4291999.2</v>
      </c>
      <c r="H17" s="7">
        <v>4383005.3</v>
      </c>
      <c r="I17" s="7">
        <v>2895971.25</v>
      </c>
      <c r="J17" s="7">
        <v>2895971.25</v>
      </c>
      <c r="K17" s="7">
        <v>2895971.25</v>
      </c>
      <c r="M17" s="16"/>
    </row>
    <row r="18" spans="1:13" ht="18.75">
      <c r="A18" s="2" t="s">
        <v>20</v>
      </c>
      <c r="B18" s="6">
        <v>199</v>
      </c>
      <c r="C18" s="6">
        <v>198</v>
      </c>
      <c r="D18" s="6">
        <v>198</v>
      </c>
      <c r="E18" s="6">
        <v>200</v>
      </c>
      <c r="F18" s="6">
        <v>200</v>
      </c>
      <c r="G18" s="7">
        <v>10088014.460000001</v>
      </c>
      <c r="H18" s="7">
        <v>10706444.1</v>
      </c>
      <c r="I18" s="7">
        <v>9262806.3000000007</v>
      </c>
      <c r="J18" s="7">
        <v>9267688</v>
      </c>
      <c r="K18" s="7">
        <v>9267688</v>
      </c>
      <c r="M18" s="16"/>
    </row>
    <row r="19" spans="1:13" ht="75">
      <c r="A19" s="15" t="s">
        <v>15</v>
      </c>
      <c r="B19" s="13">
        <f t="shared" ref="B19:K19" si="6">B20+B21+B22+B23</f>
        <v>609</v>
      </c>
      <c r="C19" s="13">
        <f t="shared" si="6"/>
        <v>618</v>
      </c>
      <c r="D19" s="13">
        <f t="shared" si="6"/>
        <v>635</v>
      </c>
      <c r="E19" s="13">
        <f t="shared" ref="E19" si="7">E20+E21+E22+E23</f>
        <v>642</v>
      </c>
      <c r="F19" s="13">
        <f t="shared" si="6"/>
        <v>642</v>
      </c>
      <c r="G19" s="14">
        <f>G20+G21+G22+G23</f>
        <v>30350269.409999996</v>
      </c>
      <c r="H19" s="14">
        <f t="shared" si="6"/>
        <v>31383858.580000002</v>
      </c>
      <c r="I19" s="14">
        <f t="shared" si="6"/>
        <v>29435026.449999999</v>
      </c>
      <c r="J19" s="14">
        <f t="shared" ref="J19" si="8">J20+J21+J22+J23</f>
        <v>29414792.480000004</v>
      </c>
      <c r="K19" s="14">
        <f t="shared" si="6"/>
        <v>29414792.480000004</v>
      </c>
      <c r="M19" s="16"/>
    </row>
    <row r="20" spans="1:13" ht="18.75">
      <c r="A20" s="2" t="s">
        <v>13</v>
      </c>
      <c r="B20" s="6">
        <v>227</v>
      </c>
      <c r="C20" s="6">
        <v>228</v>
      </c>
      <c r="D20" s="6">
        <v>240</v>
      </c>
      <c r="E20" s="6">
        <v>242</v>
      </c>
      <c r="F20" s="6">
        <v>242</v>
      </c>
      <c r="G20" s="7">
        <v>8910735.1799999997</v>
      </c>
      <c r="H20" s="7">
        <v>9014020.2400000002</v>
      </c>
      <c r="I20" s="7">
        <v>11965634.4</v>
      </c>
      <c r="J20" s="7">
        <v>11901424.48</v>
      </c>
      <c r="K20" s="7">
        <v>11901424.48</v>
      </c>
      <c r="M20" s="16"/>
    </row>
    <row r="21" spans="1:13" ht="18.75">
      <c r="A21" s="2" t="s">
        <v>17</v>
      </c>
      <c r="B21" s="6">
        <v>93</v>
      </c>
      <c r="C21" s="6">
        <v>86</v>
      </c>
      <c r="D21" s="6">
        <v>85</v>
      </c>
      <c r="E21" s="6">
        <v>90</v>
      </c>
      <c r="F21" s="6">
        <v>90</v>
      </c>
      <c r="G21" s="7">
        <v>6173791.9800000004</v>
      </c>
      <c r="H21" s="7">
        <v>5637099.2400000002</v>
      </c>
      <c r="I21" s="7">
        <v>3538841.55</v>
      </c>
      <c r="J21" s="7">
        <v>3689235.9</v>
      </c>
      <c r="K21" s="7">
        <v>3689235.9</v>
      </c>
      <c r="M21" s="16"/>
    </row>
    <row r="22" spans="1:13" ht="18.75">
      <c r="A22" s="2" t="s">
        <v>19</v>
      </c>
      <c r="B22" s="6">
        <v>69</v>
      </c>
      <c r="C22" s="6">
        <v>69</v>
      </c>
      <c r="D22" s="6">
        <v>70</v>
      </c>
      <c r="E22" s="6">
        <v>70</v>
      </c>
      <c r="F22" s="6">
        <v>70</v>
      </c>
      <c r="G22" s="7">
        <v>4113165.9</v>
      </c>
      <c r="H22" s="7">
        <v>4025595.85</v>
      </c>
      <c r="I22" s="7">
        <v>2702906.5</v>
      </c>
      <c r="J22" s="7">
        <v>2702906.5</v>
      </c>
      <c r="K22" s="7">
        <v>2702906.5</v>
      </c>
      <c r="M22" s="16"/>
    </row>
    <row r="23" spans="1:13" ht="18.75">
      <c r="A23" s="2" t="s">
        <v>20</v>
      </c>
      <c r="B23" s="6">
        <v>220</v>
      </c>
      <c r="C23" s="6">
        <v>235</v>
      </c>
      <c r="D23" s="6">
        <v>240</v>
      </c>
      <c r="E23" s="6">
        <v>240</v>
      </c>
      <c r="F23" s="6">
        <v>240</v>
      </c>
      <c r="G23" s="7">
        <v>11152576.35</v>
      </c>
      <c r="H23" s="7">
        <v>12707143.25</v>
      </c>
      <c r="I23" s="7">
        <v>11227644</v>
      </c>
      <c r="J23" s="7">
        <v>11121225.6</v>
      </c>
      <c r="K23" s="7">
        <v>11121225.6</v>
      </c>
      <c r="M23" s="16"/>
    </row>
    <row r="24" spans="1:13" ht="75">
      <c r="A24" s="15" t="s">
        <v>16</v>
      </c>
      <c r="B24" s="13">
        <f t="shared" ref="B24:K24" si="9">B25+B26+B27</f>
        <v>153</v>
      </c>
      <c r="C24" s="13">
        <f t="shared" si="9"/>
        <v>134</v>
      </c>
      <c r="D24" s="13">
        <f t="shared" si="9"/>
        <v>133</v>
      </c>
      <c r="E24" s="13">
        <f t="shared" ref="E24" si="10">E25+E26+E27</f>
        <v>140</v>
      </c>
      <c r="F24" s="13">
        <f t="shared" si="9"/>
        <v>140</v>
      </c>
      <c r="G24" s="14">
        <f t="shared" si="9"/>
        <v>7109487.7800000003</v>
      </c>
      <c r="H24" s="14">
        <f t="shared" si="9"/>
        <v>6427918.2199999997</v>
      </c>
      <c r="I24" s="14">
        <f t="shared" si="9"/>
        <v>6262425.4299999997</v>
      </c>
      <c r="J24" s="14">
        <f t="shared" ref="J24" si="11">J25+J26+J27</f>
        <v>6527754.25</v>
      </c>
      <c r="K24" s="14">
        <f t="shared" si="9"/>
        <v>6527754.25</v>
      </c>
      <c r="M24" s="16"/>
    </row>
    <row r="25" spans="1:13" ht="18.75">
      <c r="A25" s="2" t="s">
        <v>13</v>
      </c>
      <c r="B25" s="6">
        <v>69</v>
      </c>
      <c r="C25" s="6">
        <v>65</v>
      </c>
      <c r="D25" s="6">
        <v>53</v>
      </c>
      <c r="E25" s="6">
        <v>55</v>
      </c>
      <c r="F25" s="6">
        <v>55</v>
      </c>
      <c r="G25" s="7">
        <v>2708549.46</v>
      </c>
      <c r="H25" s="7">
        <v>2642664.5699999998</v>
      </c>
      <c r="I25" s="7">
        <v>2642410.9300000002</v>
      </c>
      <c r="J25" s="7">
        <v>2704869.2</v>
      </c>
      <c r="K25" s="7">
        <v>2704869.2</v>
      </c>
      <c r="M25" s="16"/>
    </row>
    <row r="26" spans="1:13" ht="18.75">
      <c r="A26" s="2" t="s">
        <v>19</v>
      </c>
      <c r="B26" s="6">
        <v>16</v>
      </c>
      <c r="C26" s="6">
        <v>15</v>
      </c>
      <c r="D26" s="6">
        <v>15</v>
      </c>
      <c r="E26" s="6">
        <v>15</v>
      </c>
      <c r="F26" s="6">
        <v>15</v>
      </c>
      <c r="G26" s="7">
        <v>953777.6</v>
      </c>
      <c r="H26" s="7">
        <v>865314.35</v>
      </c>
      <c r="I26" s="7">
        <v>579194.25</v>
      </c>
      <c r="J26" s="7">
        <v>579194.25</v>
      </c>
      <c r="K26" s="7">
        <v>579194.25</v>
      </c>
      <c r="M26" s="16"/>
    </row>
    <row r="27" spans="1:13" ht="18.75">
      <c r="A27" s="2" t="s">
        <v>20</v>
      </c>
      <c r="B27" s="6">
        <v>68</v>
      </c>
      <c r="C27" s="6">
        <v>54</v>
      </c>
      <c r="D27" s="6">
        <v>65</v>
      </c>
      <c r="E27" s="6">
        <v>70</v>
      </c>
      <c r="F27" s="6">
        <v>70</v>
      </c>
      <c r="G27" s="7">
        <v>3447160.72</v>
      </c>
      <c r="H27" s="7">
        <v>2919939.3</v>
      </c>
      <c r="I27" s="7">
        <v>3040820.25</v>
      </c>
      <c r="J27" s="7">
        <v>3243690.8</v>
      </c>
      <c r="K27" s="7">
        <v>3243690.8</v>
      </c>
      <c r="M27" s="16"/>
    </row>
    <row r="28" spans="1:13" ht="56.25">
      <c r="A28" s="15" t="s">
        <v>22</v>
      </c>
      <c r="B28" s="13">
        <f t="shared" ref="B28:K28" si="12">B29+B30+B31+B32+B33</f>
        <v>1541</v>
      </c>
      <c r="C28" s="13">
        <f t="shared" si="12"/>
        <v>1291</v>
      </c>
      <c r="D28" s="13">
        <f t="shared" si="12"/>
        <v>1309</v>
      </c>
      <c r="E28" s="13">
        <f t="shared" ref="E28" si="13">E29+E30+E31+E32+E33</f>
        <v>1316</v>
      </c>
      <c r="F28" s="13">
        <f t="shared" si="12"/>
        <v>1316</v>
      </c>
      <c r="G28" s="14">
        <f t="shared" si="12"/>
        <v>50236197.539999999</v>
      </c>
      <c r="H28" s="14">
        <f t="shared" si="12"/>
        <v>51417921.100000001</v>
      </c>
      <c r="I28" s="14">
        <f t="shared" si="12"/>
        <v>47053686.010000005</v>
      </c>
      <c r="J28" s="14">
        <f t="shared" ref="J28" si="14">J29+J30+J31+J32+J33</f>
        <v>46866130.150000006</v>
      </c>
      <c r="K28" s="14">
        <f t="shared" si="12"/>
        <v>46866130.150000006</v>
      </c>
      <c r="M28" s="16"/>
    </row>
    <row r="29" spans="1:13" ht="18.75">
      <c r="A29" s="2" t="s">
        <v>13</v>
      </c>
      <c r="B29" s="6">
        <v>380</v>
      </c>
      <c r="C29" s="6">
        <v>390</v>
      </c>
      <c r="D29" s="6">
        <v>395</v>
      </c>
      <c r="E29" s="6">
        <v>400</v>
      </c>
      <c r="F29" s="6">
        <v>400</v>
      </c>
      <c r="G29" s="7">
        <v>14916651.960000001</v>
      </c>
      <c r="H29" s="7">
        <v>15457777.67</v>
      </c>
      <c r="I29" s="7">
        <v>19693441.120000001</v>
      </c>
      <c r="J29" s="7">
        <v>19671775.870000001</v>
      </c>
      <c r="K29" s="7">
        <v>19671775.870000001</v>
      </c>
      <c r="M29" s="16"/>
    </row>
    <row r="30" spans="1:13" ht="18.75">
      <c r="A30" s="2" t="s">
        <v>17</v>
      </c>
      <c r="B30" s="6">
        <v>163</v>
      </c>
      <c r="C30" s="6">
        <v>160</v>
      </c>
      <c r="D30" s="6">
        <v>163</v>
      </c>
      <c r="E30" s="6">
        <v>165</v>
      </c>
      <c r="F30" s="6">
        <v>165</v>
      </c>
      <c r="G30" s="7">
        <v>10820732.18</v>
      </c>
      <c r="H30" s="7">
        <v>10493677.039999999</v>
      </c>
      <c r="I30" s="7">
        <v>6786249.0899999999</v>
      </c>
      <c r="J30" s="7">
        <v>6763599.1500000004</v>
      </c>
      <c r="K30" s="7">
        <v>6763599.1500000004</v>
      </c>
      <c r="M30" s="16"/>
    </row>
    <row r="31" spans="1:13" ht="18.75">
      <c r="A31" s="2" t="s">
        <v>19</v>
      </c>
      <c r="B31" s="6">
        <v>130</v>
      </c>
      <c r="C31" s="6">
        <v>130</v>
      </c>
      <c r="D31" s="6">
        <v>130</v>
      </c>
      <c r="E31" s="6">
        <v>130</v>
      </c>
      <c r="F31" s="6">
        <v>130</v>
      </c>
      <c r="G31" s="7">
        <v>7749443</v>
      </c>
      <c r="H31" s="7">
        <v>7599717.3399999999</v>
      </c>
      <c r="I31" s="7">
        <v>5019683.5</v>
      </c>
      <c r="J31" s="7">
        <v>5019683.5</v>
      </c>
      <c r="K31" s="7">
        <v>5019683.5</v>
      </c>
      <c r="M31" s="16"/>
    </row>
    <row r="32" spans="1:13" ht="18.75">
      <c r="A32" s="2" t="s">
        <v>20</v>
      </c>
      <c r="B32" s="6">
        <v>260</v>
      </c>
      <c r="C32" s="6">
        <v>260</v>
      </c>
      <c r="D32" s="6">
        <v>270</v>
      </c>
      <c r="E32" s="6">
        <v>270</v>
      </c>
      <c r="F32" s="6">
        <v>270</v>
      </c>
      <c r="G32" s="7">
        <v>13180320.4</v>
      </c>
      <c r="H32" s="7">
        <v>14058965.949999999</v>
      </c>
      <c r="I32" s="7">
        <v>12631101.300000001</v>
      </c>
      <c r="J32" s="7">
        <v>12511375.630000001</v>
      </c>
      <c r="K32" s="7">
        <v>12511375.630000001</v>
      </c>
    </row>
    <row r="33" spans="1:14" ht="18.75">
      <c r="A33" s="2" t="s">
        <v>23</v>
      </c>
      <c r="B33" s="6">
        <v>608</v>
      </c>
      <c r="C33" s="6">
        <v>351</v>
      </c>
      <c r="D33" s="6">
        <v>351</v>
      </c>
      <c r="E33" s="6">
        <v>351</v>
      </c>
      <c r="F33" s="6">
        <v>351</v>
      </c>
      <c r="G33" s="7">
        <v>3569050</v>
      </c>
      <c r="H33" s="7">
        <v>3807783.1</v>
      </c>
      <c r="I33" s="7">
        <v>2923211</v>
      </c>
      <c r="J33" s="7">
        <v>2899696</v>
      </c>
      <c r="K33" s="7">
        <v>2899696</v>
      </c>
    </row>
    <row r="34" spans="1:14" ht="112.5">
      <c r="A34" s="15" t="s">
        <v>18</v>
      </c>
      <c r="B34" s="13">
        <f t="shared" ref="B34:K34" si="15">B35+B36</f>
        <v>89</v>
      </c>
      <c r="C34" s="13">
        <f t="shared" si="15"/>
        <v>97</v>
      </c>
      <c r="D34" s="13">
        <f t="shared" si="15"/>
        <v>103</v>
      </c>
      <c r="E34" s="13">
        <f t="shared" ref="E34" si="16">E35+E36</f>
        <v>103</v>
      </c>
      <c r="F34" s="13">
        <f t="shared" si="15"/>
        <v>103</v>
      </c>
      <c r="G34" s="14">
        <f t="shared" si="15"/>
        <v>5820190.21</v>
      </c>
      <c r="H34" s="14">
        <f t="shared" si="15"/>
        <v>6263813.6699999999</v>
      </c>
      <c r="I34" s="14">
        <f t="shared" si="15"/>
        <v>4242937.3600000003</v>
      </c>
      <c r="J34" s="14">
        <f t="shared" ref="J34" si="17">J35+J36</f>
        <v>4186448.25</v>
      </c>
      <c r="K34" s="14">
        <f t="shared" si="15"/>
        <v>4186448.25</v>
      </c>
    </row>
    <row r="35" spans="1:14" ht="18.75">
      <c r="A35" s="2" t="s">
        <v>17</v>
      </c>
      <c r="B35" s="6">
        <v>76</v>
      </c>
      <c r="C35" s="6">
        <v>84</v>
      </c>
      <c r="D35" s="6">
        <v>88</v>
      </c>
      <c r="E35" s="6">
        <v>88</v>
      </c>
      <c r="F35" s="6">
        <v>88</v>
      </c>
      <c r="G35" s="7">
        <v>5045250.63</v>
      </c>
      <c r="H35" s="7">
        <v>5492558.2300000004</v>
      </c>
      <c r="I35" s="7">
        <v>3663741.99</v>
      </c>
      <c r="J35" s="7">
        <v>3607252.88</v>
      </c>
      <c r="K35" s="7">
        <v>3607252.88</v>
      </c>
      <c r="M35" s="16"/>
    </row>
    <row r="36" spans="1:14" ht="18.75">
      <c r="A36" s="2" t="s">
        <v>19</v>
      </c>
      <c r="B36" s="6">
        <v>13</v>
      </c>
      <c r="C36" s="6">
        <v>13</v>
      </c>
      <c r="D36" s="6">
        <v>15</v>
      </c>
      <c r="E36" s="6">
        <v>15</v>
      </c>
      <c r="F36" s="6">
        <v>15</v>
      </c>
      <c r="G36" s="7">
        <v>774939.58</v>
      </c>
      <c r="H36" s="7">
        <v>771255.44</v>
      </c>
      <c r="I36" s="7">
        <v>579195.37</v>
      </c>
      <c r="J36" s="7">
        <v>579195.37</v>
      </c>
      <c r="K36" s="7">
        <v>579195.37</v>
      </c>
      <c r="M36" s="16"/>
    </row>
    <row r="37" spans="1:14" ht="135" customHeight="1">
      <c r="A37" s="15" t="s">
        <v>21</v>
      </c>
      <c r="B37" s="13">
        <v>380</v>
      </c>
      <c r="C37" s="13">
        <v>380</v>
      </c>
      <c r="D37" s="13">
        <v>380</v>
      </c>
      <c r="E37" s="13">
        <v>380</v>
      </c>
      <c r="F37" s="13">
        <v>380</v>
      </c>
      <c r="G37" s="14">
        <v>9304297.2799999993</v>
      </c>
      <c r="H37" s="14">
        <v>7538883.4400000004</v>
      </c>
      <c r="I37" s="14">
        <v>8171480.0300000003</v>
      </c>
      <c r="J37" s="14">
        <v>8125232.0300000003</v>
      </c>
      <c r="K37" s="14">
        <v>8125232.0300000003</v>
      </c>
    </row>
    <row r="38" spans="1:14" ht="37.5">
      <c r="A38" s="10" t="s">
        <v>24</v>
      </c>
      <c r="B38" s="6">
        <v>450</v>
      </c>
      <c r="C38" s="6">
        <v>450</v>
      </c>
      <c r="D38" s="6">
        <v>450</v>
      </c>
      <c r="E38" s="6">
        <v>450</v>
      </c>
      <c r="F38" s="6">
        <v>450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</row>
    <row r="39" spans="1:14" ht="18.75">
      <c r="A39" s="11" t="s">
        <v>10</v>
      </c>
      <c r="B39" s="8">
        <f>B8+B9+B14+B19+B24+B28+B34+B37+B38</f>
        <v>4005</v>
      </c>
      <c r="C39" s="8">
        <f t="shared" ref="C39:K39" si="18">C8+C9+C14+C19+C24+C28+C34+C37+C38</f>
        <v>3730</v>
      </c>
      <c r="D39" s="8">
        <f t="shared" si="18"/>
        <v>3774</v>
      </c>
      <c r="E39" s="8">
        <f t="shared" ref="E39" si="19">E8+E9+E14+E19+E24+E28+E34+E37+E38</f>
        <v>3795</v>
      </c>
      <c r="F39" s="8">
        <f t="shared" si="18"/>
        <v>3795</v>
      </c>
      <c r="G39" s="19">
        <f t="shared" si="18"/>
        <v>145843022.77000001</v>
      </c>
      <c r="H39" s="19">
        <f t="shared" si="18"/>
        <v>145910619.25999999</v>
      </c>
      <c r="I39" s="19">
        <f t="shared" si="18"/>
        <v>133150535.39000002</v>
      </c>
      <c r="J39" s="19">
        <f t="shared" ref="J39" si="20">J8+J9+J14+J19+J24+J28+J34+J37+J38</f>
        <v>132745022.39000002</v>
      </c>
      <c r="K39" s="19">
        <f t="shared" si="18"/>
        <v>132745022.39000002</v>
      </c>
    </row>
    <row r="40" spans="1:14" ht="18.75">
      <c r="A40" s="5" t="s">
        <v>11</v>
      </c>
      <c r="B40" s="9">
        <f>B39</f>
        <v>4005</v>
      </c>
      <c r="C40" s="9">
        <f t="shared" ref="C40:K40" si="21">C39</f>
        <v>3730</v>
      </c>
      <c r="D40" s="9">
        <f t="shared" si="21"/>
        <v>3774</v>
      </c>
      <c r="E40" s="9">
        <f t="shared" ref="E40" si="22">E39</f>
        <v>3795</v>
      </c>
      <c r="F40" s="9">
        <f t="shared" si="21"/>
        <v>3795</v>
      </c>
      <c r="G40" s="20">
        <f t="shared" si="21"/>
        <v>145843022.77000001</v>
      </c>
      <c r="H40" s="20">
        <f t="shared" si="21"/>
        <v>145910619.25999999</v>
      </c>
      <c r="I40" s="20">
        <f t="shared" si="21"/>
        <v>133150535.39000002</v>
      </c>
      <c r="J40" s="20">
        <f t="shared" ref="J40" si="23">J39</f>
        <v>132745022.39000002</v>
      </c>
      <c r="K40" s="20">
        <f t="shared" si="21"/>
        <v>132745022.39000002</v>
      </c>
    </row>
    <row r="41" spans="1:14">
      <c r="G41" s="16"/>
      <c r="H41" s="16"/>
      <c r="I41" s="16"/>
      <c r="J41" s="16"/>
      <c r="K41" s="16"/>
    </row>
    <row r="42" spans="1:14">
      <c r="G42" s="16"/>
      <c r="H42" s="16"/>
      <c r="I42" s="16"/>
      <c r="J42" s="16"/>
      <c r="K42" s="16"/>
    </row>
    <row r="43" spans="1:14">
      <c r="A43" t="s">
        <v>26</v>
      </c>
      <c r="B43" s="17">
        <f>B8</f>
        <v>101</v>
      </c>
      <c r="C43" s="17">
        <f t="shared" ref="C43:F43" si="24">C8</f>
        <v>101</v>
      </c>
      <c r="D43" s="17">
        <f t="shared" si="24"/>
        <v>100</v>
      </c>
      <c r="E43" s="17">
        <f t="shared" ref="E43" si="25">E8</f>
        <v>100</v>
      </c>
      <c r="F43" s="17">
        <f t="shared" si="24"/>
        <v>100</v>
      </c>
      <c r="G43" s="16">
        <f>G8</f>
        <v>8270324.0700000003</v>
      </c>
      <c r="H43" s="16">
        <f t="shared" ref="H43:K43" si="26">H8</f>
        <v>8899369.1500000004</v>
      </c>
      <c r="I43" s="16">
        <f t="shared" si="26"/>
        <v>7562111.0300000003</v>
      </c>
      <c r="J43" s="16">
        <f t="shared" ref="J43" si="27">J8</f>
        <v>7529944.0300000003</v>
      </c>
      <c r="K43" s="16">
        <f t="shared" si="26"/>
        <v>7529944.0300000003</v>
      </c>
    </row>
    <row r="44" spans="1:14">
      <c r="A44" t="s">
        <v>29</v>
      </c>
      <c r="B44" s="17">
        <f>B10+B15+B20+B25+B29</f>
        <v>909</v>
      </c>
      <c r="C44" s="17">
        <f t="shared" ref="C44:F44" si="28">C10+C15+C20+C25+C29</f>
        <v>913</v>
      </c>
      <c r="D44" s="17">
        <f t="shared" si="28"/>
        <v>918</v>
      </c>
      <c r="E44" s="17">
        <f t="shared" ref="E44" si="29">E10+E15+E20+E25+E29</f>
        <v>927</v>
      </c>
      <c r="F44" s="17">
        <f t="shared" si="28"/>
        <v>927</v>
      </c>
      <c r="G44" s="16">
        <f>G10+G15+G20+G25+G29</f>
        <v>35682197.82</v>
      </c>
      <c r="H44" s="16">
        <f t="shared" ref="H44:K44" si="30">H10+H15+H20+H25+H29</f>
        <v>36200884.480000004</v>
      </c>
      <c r="I44" s="16">
        <f t="shared" si="30"/>
        <v>45768552.75</v>
      </c>
      <c r="J44" s="16">
        <f t="shared" ref="J44" si="31">J10+J15+J20+J25+J29</f>
        <v>45589340.75</v>
      </c>
      <c r="K44" s="16">
        <f t="shared" si="30"/>
        <v>45589340.75</v>
      </c>
    </row>
    <row r="45" spans="1:14">
      <c r="A45" t="s">
        <v>28</v>
      </c>
      <c r="B45" s="17">
        <f>B13+B18+B23+B27+B32</f>
        <v>776</v>
      </c>
      <c r="C45" s="17">
        <f t="shared" ref="C45:F45" si="32">C13+C18+C23+C27+C32</f>
        <v>772</v>
      </c>
      <c r="D45" s="17">
        <f t="shared" si="32"/>
        <v>803</v>
      </c>
      <c r="E45" s="17">
        <f t="shared" ref="E45" si="33">E13+E18+E23+E27+E32</f>
        <v>808</v>
      </c>
      <c r="F45" s="17">
        <f t="shared" si="32"/>
        <v>808</v>
      </c>
      <c r="G45" s="16">
        <f>G13+G18+G23+G32+G27</f>
        <v>39338184.589999996</v>
      </c>
      <c r="H45" s="16">
        <f t="shared" ref="H45:K45" si="34">H13+H18+H23+H32+H27</f>
        <v>41744316.349999994</v>
      </c>
      <c r="I45" s="16">
        <f t="shared" si="34"/>
        <v>37565827.350000001</v>
      </c>
      <c r="J45" s="16">
        <f t="shared" ref="J45" si="35">J13+J18+J23+J32+J27</f>
        <v>37441456.350000001</v>
      </c>
      <c r="K45" s="16">
        <f t="shared" si="34"/>
        <v>37441456.350000001</v>
      </c>
    </row>
    <row r="46" spans="1:14">
      <c r="A46" t="s">
        <v>27</v>
      </c>
      <c r="B46" s="17">
        <f>B11+B16+B21+B30+B35</f>
        <v>461</v>
      </c>
      <c r="C46" s="17">
        <f t="shared" ref="C46:F46" si="36">C11+C16+C21+C30+C35</f>
        <v>441</v>
      </c>
      <c r="D46" s="17">
        <f t="shared" si="36"/>
        <v>447</v>
      </c>
      <c r="E46" s="17">
        <f t="shared" ref="E46" si="37">E11+E16+E21+E30+E35</f>
        <v>454</v>
      </c>
      <c r="F46" s="17">
        <f t="shared" si="36"/>
        <v>454</v>
      </c>
      <c r="G46" s="16">
        <f>G11+G16+G21+G30+G35</f>
        <v>30603421.73</v>
      </c>
      <c r="H46" s="16">
        <f t="shared" ref="H46:K46" si="38">H11+H16+H21+H30+H35</f>
        <v>28908201.210000001</v>
      </c>
      <c r="I46" s="16">
        <f t="shared" si="38"/>
        <v>18610143.359999999</v>
      </c>
      <c r="J46" s="16">
        <f t="shared" ref="J46" si="39">J11+J16+J21+J30+J35</f>
        <v>18610143.359999999</v>
      </c>
      <c r="K46" s="16">
        <f t="shared" si="38"/>
        <v>18610143.359999999</v>
      </c>
      <c r="N46" s="16"/>
    </row>
    <row r="47" spans="1:14">
      <c r="A47" t="s">
        <v>30</v>
      </c>
      <c r="B47" s="17">
        <f>B37</f>
        <v>380</v>
      </c>
      <c r="C47" s="17">
        <f t="shared" ref="C47:F47" si="40">C37</f>
        <v>380</v>
      </c>
      <c r="D47" s="17">
        <f t="shared" si="40"/>
        <v>380</v>
      </c>
      <c r="E47" s="17">
        <f t="shared" ref="E47" si="41">E37</f>
        <v>380</v>
      </c>
      <c r="F47" s="17">
        <f t="shared" si="40"/>
        <v>380</v>
      </c>
      <c r="G47" s="16">
        <f>G37</f>
        <v>9304297.2799999993</v>
      </c>
      <c r="H47" s="16">
        <f t="shared" ref="H47:K47" si="42">H37</f>
        <v>7538883.4400000004</v>
      </c>
      <c r="I47" s="16">
        <f t="shared" si="42"/>
        <v>8171480.0300000003</v>
      </c>
      <c r="J47" s="16">
        <f t="shared" ref="J47" si="43">J37</f>
        <v>8125232.0300000003</v>
      </c>
      <c r="K47" s="16">
        <f t="shared" si="42"/>
        <v>8125232.0300000003</v>
      </c>
    </row>
    <row r="48" spans="1:14">
      <c r="A48" t="s">
        <v>31</v>
      </c>
      <c r="B48" s="17">
        <f>B38+B33</f>
        <v>1058</v>
      </c>
      <c r="C48" s="17">
        <f t="shared" ref="C48:F48" si="44">C38+C33</f>
        <v>801</v>
      </c>
      <c r="D48" s="17">
        <f t="shared" si="44"/>
        <v>801</v>
      </c>
      <c r="E48" s="17">
        <f t="shared" ref="E48" si="45">E38+E33</f>
        <v>801</v>
      </c>
      <c r="F48" s="17">
        <f t="shared" si="44"/>
        <v>801</v>
      </c>
      <c r="G48" s="16">
        <f>G33</f>
        <v>3569050</v>
      </c>
      <c r="H48" s="16">
        <f t="shared" ref="H48:K48" si="46">H33</f>
        <v>3807783.1</v>
      </c>
      <c r="I48" s="16">
        <f t="shared" si="46"/>
        <v>2923211</v>
      </c>
      <c r="J48" s="16">
        <f t="shared" ref="J48" si="47">J33</f>
        <v>2899696</v>
      </c>
      <c r="K48" s="16">
        <f t="shared" si="46"/>
        <v>2899696</v>
      </c>
    </row>
    <row r="49" spans="1:11">
      <c r="A49" t="s">
        <v>32</v>
      </c>
      <c r="B49" s="17">
        <f>B12+B17+B22+B26+B31+B36</f>
        <v>320</v>
      </c>
      <c r="C49" s="17">
        <f t="shared" ref="C49:F49" si="48">C12+C17+C22+C26+C31+C36</f>
        <v>322</v>
      </c>
      <c r="D49" s="17">
        <f t="shared" si="48"/>
        <v>325</v>
      </c>
      <c r="E49" s="17">
        <f t="shared" ref="E49" si="49">E12+E17+E22+E26+E31+E36</f>
        <v>325</v>
      </c>
      <c r="F49" s="17">
        <f t="shared" si="48"/>
        <v>325</v>
      </c>
      <c r="G49" s="16">
        <f>G12+G17+G22+G26+G31+G36</f>
        <v>19075547.279999997</v>
      </c>
      <c r="H49" s="16">
        <f t="shared" ref="H49:K49" si="50">H12+H17+H22+H26+H31+H36</f>
        <v>18811181.530000001</v>
      </c>
      <c r="I49" s="16">
        <f t="shared" si="50"/>
        <v>12549209.869999999</v>
      </c>
      <c r="J49" s="16">
        <f t="shared" ref="J49" si="51">J12+J17+J22+J26+J31+J36</f>
        <v>12549209.869999999</v>
      </c>
      <c r="K49" s="16">
        <f t="shared" si="50"/>
        <v>12549209.869999999</v>
      </c>
    </row>
    <row r="50" spans="1:11">
      <c r="B50" s="17">
        <f>SUM(B43:B49)</f>
        <v>4005</v>
      </c>
      <c r="C50" s="17">
        <f t="shared" ref="C50:F50" si="52">SUM(C43:C49)</f>
        <v>3730</v>
      </c>
      <c r="D50" s="17">
        <f t="shared" si="52"/>
        <v>3774</v>
      </c>
      <c r="E50" s="17">
        <f t="shared" ref="E50" si="53">SUM(E43:E49)</f>
        <v>3795</v>
      </c>
      <c r="F50" s="17">
        <f t="shared" si="52"/>
        <v>3795</v>
      </c>
      <c r="G50" s="16">
        <f>SUM(G43:G49)</f>
        <v>145843022.76999998</v>
      </c>
      <c r="H50" s="16">
        <f t="shared" ref="H50:K50" si="54">SUM(H43:H49)</f>
        <v>145910619.25999999</v>
      </c>
      <c r="I50" s="16">
        <f t="shared" si="54"/>
        <v>133150535.39</v>
      </c>
      <c r="J50" s="16">
        <f t="shared" ref="J50" si="55">SUM(J43:J49)</f>
        <v>132745022.39</v>
      </c>
      <c r="K50" s="16">
        <f t="shared" si="54"/>
        <v>132745022.39</v>
      </c>
    </row>
    <row r="51" spans="1:11">
      <c r="B51" s="17"/>
      <c r="G51" s="16"/>
      <c r="H51" s="16"/>
      <c r="I51" s="16"/>
      <c r="J51" s="16"/>
      <c r="K51" s="16"/>
    </row>
    <row r="52" spans="1:11">
      <c r="G52" s="16">
        <v>145843022.77000001</v>
      </c>
      <c r="H52" s="16">
        <v>146774525.28999999</v>
      </c>
      <c r="I52" s="16">
        <v>133150535.39</v>
      </c>
      <c r="J52" s="16">
        <v>132745022.39</v>
      </c>
      <c r="K52" s="16">
        <v>132745022.39</v>
      </c>
    </row>
    <row r="53" spans="1:11">
      <c r="G53" s="16">
        <f>G40-G52</f>
        <v>0</v>
      </c>
      <c r="H53" s="16">
        <f t="shared" ref="H53:K53" si="56">H40-H52</f>
        <v>-863906.03000000119</v>
      </c>
      <c r="I53" s="16">
        <f t="shared" si="56"/>
        <v>0</v>
      </c>
      <c r="J53" s="16">
        <f t="shared" ref="J53" si="57">J40-J52</f>
        <v>0</v>
      </c>
      <c r="K53" s="16">
        <f t="shared" si="56"/>
        <v>0</v>
      </c>
    </row>
    <row r="54" spans="1:11">
      <c r="G54" s="16"/>
      <c r="H54" s="16"/>
      <c r="I54" s="16"/>
      <c r="J54" s="16"/>
      <c r="K54" s="16"/>
    </row>
  </sheetData>
  <mergeCells count="6">
    <mergeCell ref="A5:K5"/>
    <mergeCell ref="G1:K1"/>
    <mergeCell ref="A2:K2"/>
    <mergeCell ref="A3:A4"/>
    <mergeCell ref="B3:F3"/>
    <mergeCell ref="G3:K3"/>
  </mergeCells>
  <pageMargins left="0.7" right="0.7" top="0.75" bottom="0.75" header="0.3" footer="0.3"/>
  <pageSetup paperSize="9" scale="48" orientation="portrait" verticalDpi="0" r:id="rId1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55"/>
  <sheetViews>
    <sheetView tabSelected="1" view="pageBreakPreview" topLeftCell="A34" zoomScale="60" zoomScaleNormal="100" workbookViewId="0">
      <selection activeCell="M39" sqref="M39"/>
    </sheetView>
  </sheetViews>
  <sheetFormatPr defaultRowHeight="15"/>
  <cols>
    <col min="1" max="1" width="37" customWidth="1"/>
    <col min="2" max="2" width="15" customWidth="1"/>
    <col min="3" max="3" width="14.5703125" customWidth="1"/>
    <col min="4" max="4" width="12" customWidth="1"/>
    <col min="5" max="5" width="12.85546875" customWidth="1"/>
    <col min="6" max="6" width="19.85546875" customWidth="1"/>
    <col min="7" max="7" width="20.85546875" customWidth="1"/>
    <col min="8" max="8" width="20.28515625" customWidth="1"/>
    <col min="9" max="9" width="20.5703125" customWidth="1"/>
    <col min="10" max="10" width="13.42578125" customWidth="1"/>
    <col min="11" max="11" width="14" customWidth="1"/>
    <col min="12" max="12" width="17.85546875" customWidth="1"/>
    <col min="13" max="13" width="15.140625" customWidth="1"/>
    <col min="14" max="14" width="15.7109375" bestFit="1" customWidth="1"/>
  </cols>
  <sheetData>
    <row r="1" spans="1:14" ht="18.75">
      <c r="A1" s="1"/>
      <c r="B1" s="1"/>
      <c r="C1" s="1"/>
      <c r="D1" s="1"/>
      <c r="E1" s="1"/>
      <c r="F1" s="24"/>
      <c r="G1" s="24"/>
      <c r="H1" s="24"/>
      <c r="I1" s="24"/>
    </row>
    <row r="2" spans="1:14" ht="18.75">
      <c r="A2" s="25" t="s">
        <v>33</v>
      </c>
      <c r="B2" s="25"/>
      <c r="C2" s="25"/>
      <c r="D2" s="25"/>
      <c r="E2" s="25"/>
      <c r="F2" s="25"/>
      <c r="G2" s="25"/>
      <c r="H2" s="25"/>
      <c r="I2" s="25"/>
      <c r="N2" s="16"/>
    </row>
    <row r="3" spans="1:14" ht="18.75">
      <c r="A3" s="26" t="s">
        <v>0</v>
      </c>
      <c r="B3" s="28"/>
      <c r="C3" s="28"/>
      <c r="D3" s="28"/>
      <c r="E3" s="29"/>
      <c r="F3" s="28"/>
      <c r="G3" s="28"/>
      <c r="H3" s="28"/>
      <c r="I3" s="29"/>
      <c r="N3" s="16"/>
    </row>
    <row r="4" spans="1:14" ht="18.75">
      <c r="A4" s="27"/>
      <c r="B4" s="3" t="s">
        <v>1</v>
      </c>
      <c r="C4" s="3" t="s">
        <v>2</v>
      </c>
      <c r="D4" s="3" t="s">
        <v>3</v>
      </c>
      <c r="E4" s="3" t="s">
        <v>4</v>
      </c>
      <c r="F4" s="3" t="s">
        <v>1</v>
      </c>
      <c r="G4" s="3" t="s">
        <v>2</v>
      </c>
      <c r="H4" s="3" t="s">
        <v>3</v>
      </c>
      <c r="I4" s="3" t="s">
        <v>4</v>
      </c>
    </row>
    <row r="5" spans="1:14" ht="18.75">
      <c r="A5" s="23" t="s">
        <v>5</v>
      </c>
      <c r="B5" s="23"/>
      <c r="C5" s="23"/>
      <c r="D5" s="23"/>
      <c r="E5" s="23"/>
      <c r="F5" s="23"/>
      <c r="G5" s="23"/>
      <c r="H5" s="23"/>
      <c r="I5" s="23"/>
      <c r="N5" s="16"/>
    </row>
    <row r="6" spans="1:14" ht="18.75">
      <c r="A6" s="4" t="s">
        <v>6</v>
      </c>
      <c r="B6" s="4" t="s">
        <v>7</v>
      </c>
      <c r="C6" s="4" t="s">
        <v>7</v>
      </c>
      <c r="D6" s="4" t="s">
        <v>7</v>
      </c>
      <c r="E6" s="4" t="s">
        <v>7</v>
      </c>
      <c r="F6" s="4" t="s">
        <v>25</v>
      </c>
      <c r="G6" s="4" t="s">
        <v>25</v>
      </c>
      <c r="H6" s="4" t="s">
        <v>25</v>
      </c>
      <c r="I6" s="4" t="s">
        <v>25</v>
      </c>
      <c r="N6" s="16"/>
    </row>
    <row r="7" spans="1:14" ht="18.75">
      <c r="A7" s="4" t="s">
        <v>8</v>
      </c>
      <c r="B7" s="4"/>
      <c r="C7" s="4"/>
      <c r="D7" s="4"/>
      <c r="E7" s="4"/>
      <c r="F7" s="4"/>
      <c r="G7" s="4"/>
      <c r="H7" s="4"/>
      <c r="I7" s="4"/>
      <c r="N7" s="16"/>
    </row>
    <row r="8" spans="1:14" ht="75">
      <c r="A8" s="18" t="s">
        <v>9</v>
      </c>
      <c r="B8" s="13">
        <v>101</v>
      </c>
      <c r="C8" s="13">
        <v>101</v>
      </c>
      <c r="D8" s="13">
        <v>100</v>
      </c>
      <c r="E8" s="13">
        <v>100</v>
      </c>
      <c r="F8" s="14">
        <v>8270324.0700000003</v>
      </c>
      <c r="G8" s="14">
        <v>9362893.1899999995</v>
      </c>
      <c r="H8" s="14">
        <v>7562111.0300000003</v>
      </c>
      <c r="I8" s="14">
        <v>7529944.0300000003</v>
      </c>
      <c r="N8" s="16"/>
    </row>
    <row r="9" spans="1:14" ht="75">
      <c r="A9" s="12" t="s">
        <v>12</v>
      </c>
      <c r="B9" s="13">
        <f t="shared" ref="B9:I9" si="0">B10+B11+B12+B13</f>
        <v>114</v>
      </c>
      <c r="C9" s="13">
        <f t="shared" si="0"/>
        <v>90</v>
      </c>
      <c r="D9" s="13">
        <f t="shared" si="0"/>
        <v>95</v>
      </c>
      <c r="E9" s="13">
        <f t="shared" si="0"/>
        <v>93</v>
      </c>
      <c r="F9" s="14">
        <f t="shared" si="0"/>
        <v>6190565.4800000004</v>
      </c>
      <c r="G9" s="14">
        <f t="shared" si="0"/>
        <v>4834719.42</v>
      </c>
      <c r="H9" s="14">
        <f t="shared" si="0"/>
        <v>4295920.25</v>
      </c>
      <c r="I9" s="14">
        <f t="shared" si="0"/>
        <v>4159991.17</v>
      </c>
    </row>
    <row r="10" spans="1:14" ht="45" customHeight="1">
      <c r="A10" s="2" t="s">
        <v>13</v>
      </c>
      <c r="B10" s="6">
        <v>29</v>
      </c>
      <c r="C10" s="6">
        <v>30</v>
      </c>
      <c r="D10" s="6">
        <v>30</v>
      </c>
      <c r="E10" s="6">
        <v>30</v>
      </c>
      <c r="F10" s="7">
        <v>1138375.8600000001</v>
      </c>
      <c r="G10" s="7">
        <v>1208588.67</v>
      </c>
      <c r="H10" s="7">
        <v>1495704.3</v>
      </c>
      <c r="I10" s="7">
        <v>1475383.2</v>
      </c>
      <c r="J10" s="16"/>
      <c r="K10" s="16"/>
      <c r="L10" s="16"/>
      <c r="M10" s="16"/>
      <c r="N10" s="16"/>
    </row>
    <row r="11" spans="1:14" ht="18.75">
      <c r="A11" s="2" t="s">
        <v>17</v>
      </c>
      <c r="B11" s="6">
        <v>36</v>
      </c>
      <c r="C11" s="6">
        <v>15</v>
      </c>
      <c r="D11" s="6">
        <v>15</v>
      </c>
      <c r="E11" s="6">
        <v>15</v>
      </c>
      <c r="F11" s="7">
        <v>2389854.96</v>
      </c>
      <c r="G11" s="7">
        <v>1021144.77</v>
      </c>
      <c r="H11" s="7">
        <v>624501.44999999995</v>
      </c>
      <c r="I11" s="7">
        <v>614872.65</v>
      </c>
      <c r="K11" s="16"/>
    </row>
    <row r="12" spans="1:14" ht="43.5" customHeight="1">
      <c r="A12" s="2" t="s">
        <v>19</v>
      </c>
      <c r="B12" s="6">
        <v>20</v>
      </c>
      <c r="C12" s="6">
        <v>20</v>
      </c>
      <c r="D12" s="6">
        <v>20</v>
      </c>
      <c r="E12" s="6">
        <v>20</v>
      </c>
      <c r="F12" s="7">
        <v>1192222</v>
      </c>
      <c r="G12" s="7">
        <v>1188182.8999999999</v>
      </c>
      <c r="H12" s="7">
        <v>772259</v>
      </c>
      <c r="I12" s="7">
        <v>772259</v>
      </c>
      <c r="K12" s="16"/>
    </row>
    <row r="13" spans="1:14" ht="43.5" customHeight="1">
      <c r="A13" s="2" t="s">
        <v>20</v>
      </c>
      <c r="B13" s="6">
        <v>29</v>
      </c>
      <c r="C13" s="6">
        <v>25</v>
      </c>
      <c r="D13" s="6">
        <v>30</v>
      </c>
      <c r="E13" s="6">
        <v>28</v>
      </c>
      <c r="F13" s="7">
        <v>1470112.66</v>
      </c>
      <c r="G13" s="7">
        <v>1416803.08</v>
      </c>
      <c r="H13" s="7">
        <v>1403455.5</v>
      </c>
      <c r="I13" s="7">
        <v>1297476.32</v>
      </c>
      <c r="K13" s="16"/>
    </row>
    <row r="14" spans="1:14" ht="75">
      <c r="A14" s="12" t="s">
        <v>14</v>
      </c>
      <c r="B14" s="13">
        <f t="shared" ref="B14:I14" si="1">B15+B16+B17+B18</f>
        <v>568</v>
      </c>
      <c r="C14" s="13">
        <f t="shared" si="1"/>
        <v>569</v>
      </c>
      <c r="D14" s="13">
        <f t="shared" si="1"/>
        <v>569</v>
      </c>
      <c r="E14" s="13">
        <f t="shared" si="1"/>
        <v>571</v>
      </c>
      <c r="F14" s="14">
        <f t="shared" si="1"/>
        <v>28561691</v>
      </c>
      <c r="G14" s="14">
        <f t="shared" si="1"/>
        <v>30269347.560000002</v>
      </c>
      <c r="H14" s="14">
        <f t="shared" si="1"/>
        <v>26126948.830000002</v>
      </c>
      <c r="I14" s="14">
        <f t="shared" si="1"/>
        <v>25934730.030000001</v>
      </c>
      <c r="K14" s="16"/>
    </row>
    <row r="15" spans="1:14" ht="18.75">
      <c r="A15" s="2" t="s">
        <v>13</v>
      </c>
      <c r="B15" s="6">
        <v>204</v>
      </c>
      <c r="C15" s="6">
        <v>200</v>
      </c>
      <c r="D15" s="6">
        <v>200</v>
      </c>
      <c r="E15" s="6">
        <v>200</v>
      </c>
      <c r="F15" s="7">
        <v>8007885.3600000003</v>
      </c>
      <c r="G15" s="7">
        <v>8057257.7999999998</v>
      </c>
      <c r="H15" s="7">
        <v>9971362</v>
      </c>
      <c r="I15" s="7">
        <v>9835888</v>
      </c>
      <c r="K15" s="16"/>
    </row>
    <row r="16" spans="1:14" ht="18.75">
      <c r="A16" s="2" t="s">
        <v>17</v>
      </c>
      <c r="B16" s="6">
        <v>93</v>
      </c>
      <c r="C16" s="6">
        <v>96</v>
      </c>
      <c r="D16" s="6">
        <v>96</v>
      </c>
      <c r="E16" s="6">
        <v>96</v>
      </c>
      <c r="F16" s="7">
        <v>6173791.9800000004</v>
      </c>
      <c r="G16" s="7">
        <v>6535326.5300000003</v>
      </c>
      <c r="H16" s="7">
        <v>3996809.28</v>
      </c>
      <c r="I16" s="7">
        <v>3935182.78</v>
      </c>
      <c r="K16" s="16"/>
    </row>
    <row r="17" spans="1:11" ht="18.75">
      <c r="A17" s="2" t="s">
        <v>19</v>
      </c>
      <c r="B17" s="6">
        <v>72</v>
      </c>
      <c r="C17" s="6">
        <v>75</v>
      </c>
      <c r="D17" s="6">
        <v>75</v>
      </c>
      <c r="E17" s="6">
        <v>75</v>
      </c>
      <c r="F17" s="7">
        <v>4291999.2</v>
      </c>
      <c r="G17" s="7">
        <v>4455682.88</v>
      </c>
      <c r="H17" s="7">
        <v>2895971.25</v>
      </c>
      <c r="I17" s="7">
        <v>2895971.25</v>
      </c>
      <c r="K17" s="16"/>
    </row>
    <row r="18" spans="1:11" ht="18.75">
      <c r="A18" s="2" t="s">
        <v>20</v>
      </c>
      <c r="B18" s="6">
        <v>199</v>
      </c>
      <c r="C18" s="6">
        <v>198</v>
      </c>
      <c r="D18" s="6">
        <v>198</v>
      </c>
      <c r="E18" s="6">
        <v>200</v>
      </c>
      <c r="F18" s="7">
        <v>10088014.460000001</v>
      </c>
      <c r="G18" s="7">
        <v>11221080.35</v>
      </c>
      <c r="H18" s="7">
        <v>9262806.3000000007</v>
      </c>
      <c r="I18" s="7">
        <v>9267688</v>
      </c>
      <c r="K18" s="16"/>
    </row>
    <row r="19" spans="1:11" ht="75">
      <c r="A19" s="15" t="s">
        <v>15</v>
      </c>
      <c r="B19" s="13">
        <f t="shared" ref="B19:I19" si="2">B20+B21+B22+B23</f>
        <v>609</v>
      </c>
      <c r="C19" s="13">
        <f t="shared" si="2"/>
        <v>618</v>
      </c>
      <c r="D19" s="13">
        <f t="shared" si="2"/>
        <v>635</v>
      </c>
      <c r="E19" s="13">
        <f t="shared" si="2"/>
        <v>642</v>
      </c>
      <c r="F19" s="14">
        <f>F20+F21+F22+F23</f>
        <v>30350269.409999996</v>
      </c>
      <c r="G19" s="14">
        <f t="shared" si="2"/>
        <v>32457017.16</v>
      </c>
      <c r="H19" s="14">
        <f t="shared" si="2"/>
        <v>29435026.449999999</v>
      </c>
      <c r="I19" s="14">
        <f t="shared" si="2"/>
        <v>29414792.480000004</v>
      </c>
      <c r="K19" s="16"/>
    </row>
    <row r="20" spans="1:11" ht="18.75">
      <c r="A20" s="2" t="s">
        <v>13</v>
      </c>
      <c r="B20" s="6">
        <v>227</v>
      </c>
      <c r="C20" s="6">
        <v>228</v>
      </c>
      <c r="D20" s="6">
        <v>240</v>
      </c>
      <c r="E20" s="6">
        <v>242</v>
      </c>
      <c r="F20" s="7">
        <v>8910735.1799999997</v>
      </c>
      <c r="G20" s="7">
        <v>9185273.8900000006</v>
      </c>
      <c r="H20" s="7">
        <v>11965634.4</v>
      </c>
      <c r="I20" s="7">
        <v>11901424.48</v>
      </c>
      <c r="K20" s="16"/>
    </row>
    <row r="21" spans="1:11" ht="18.75">
      <c r="A21" s="2" t="s">
        <v>17</v>
      </c>
      <c r="B21" s="6">
        <v>93</v>
      </c>
      <c r="C21" s="6">
        <v>86</v>
      </c>
      <c r="D21" s="6">
        <v>85</v>
      </c>
      <c r="E21" s="6">
        <v>90</v>
      </c>
      <c r="F21" s="7">
        <v>6173791.9800000004</v>
      </c>
      <c r="G21" s="7">
        <v>5854563.3499999996</v>
      </c>
      <c r="H21" s="7">
        <v>3538841.55</v>
      </c>
      <c r="I21" s="7">
        <v>3689235.9</v>
      </c>
      <c r="K21" s="16"/>
    </row>
    <row r="22" spans="1:11" ht="18.75">
      <c r="A22" s="2" t="s">
        <v>19</v>
      </c>
      <c r="B22" s="6">
        <v>69</v>
      </c>
      <c r="C22" s="6">
        <v>69</v>
      </c>
      <c r="D22" s="6">
        <v>70</v>
      </c>
      <c r="E22" s="6">
        <v>70</v>
      </c>
      <c r="F22" s="7">
        <v>4113165.9</v>
      </c>
      <c r="G22" s="7">
        <v>4099231.01</v>
      </c>
      <c r="H22" s="7">
        <v>2702906.5</v>
      </c>
      <c r="I22" s="7">
        <v>2702906.5</v>
      </c>
      <c r="K22" s="16"/>
    </row>
    <row r="23" spans="1:11" ht="18.75">
      <c r="A23" s="2" t="s">
        <v>20</v>
      </c>
      <c r="B23" s="6">
        <v>220</v>
      </c>
      <c r="C23" s="6">
        <v>235</v>
      </c>
      <c r="D23" s="6">
        <v>240</v>
      </c>
      <c r="E23" s="6">
        <v>240</v>
      </c>
      <c r="F23" s="7">
        <v>11152576.35</v>
      </c>
      <c r="G23" s="7">
        <v>13317948.91</v>
      </c>
      <c r="H23" s="7">
        <v>11227644</v>
      </c>
      <c r="I23" s="7">
        <v>11121225.6</v>
      </c>
      <c r="K23" s="16"/>
    </row>
    <row r="24" spans="1:11" ht="75">
      <c r="A24" s="15" t="s">
        <v>16</v>
      </c>
      <c r="B24" s="13">
        <f t="shared" ref="B24:I24" si="3">B25+B26+B27</f>
        <v>153</v>
      </c>
      <c r="C24" s="13">
        <f t="shared" si="3"/>
        <v>134</v>
      </c>
      <c r="D24" s="13">
        <f t="shared" si="3"/>
        <v>133</v>
      </c>
      <c r="E24" s="13">
        <f t="shared" si="3"/>
        <v>140</v>
      </c>
      <c r="F24" s="14">
        <f t="shared" si="3"/>
        <v>7109487.7800000003</v>
      </c>
      <c r="G24" s="14">
        <f t="shared" si="3"/>
        <v>6570040.6100000003</v>
      </c>
      <c r="H24" s="14">
        <f t="shared" si="3"/>
        <v>6262425.4299999997</v>
      </c>
      <c r="I24" s="14">
        <f t="shared" si="3"/>
        <v>6527754.25</v>
      </c>
      <c r="K24" s="16"/>
    </row>
    <row r="25" spans="1:11" ht="18.75">
      <c r="A25" s="2" t="s">
        <v>13</v>
      </c>
      <c r="B25" s="6">
        <v>69</v>
      </c>
      <c r="C25" s="6">
        <v>65</v>
      </c>
      <c r="D25" s="6">
        <v>53</v>
      </c>
      <c r="E25" s="6">
        <v>55</v>
      </c>
      <c r="F25" s="7">
        <v>2708549.46</v>
      </c>
      <c r="G25" s="7">
        <v>2618608.79</v>
      </c>
      <c r="H25" s="7">
        <v>2642410.9300000002</v>
      </c>
      <c r="I25" s="7">
        <v>2704869.2</v>
      </c>
      <c r="K25" s="16"/>
    </row>
    <row r="26" spans="1:11" ht="18.75">
      <c r="A26" s="2" t="s">
        <v>19</v>
      </c>
      <c r="B26" s="6">
        <v>16</v>
      </c>
      <c r="C26" s="6">
        <v>15</v>
      </c>
      <c r="D26" s="6">
        <v>15</v>
      </c>
      <c r="E26" s="6">
        <v>15</v>
      </c>
      <c r="F26" s="7">
        <v>953777.6</v>
      </c>
      <c r="G26" s="7">
        <v>891137.18</v>
      </c>
      <c r="H26" s="7">
        <v>579194.25</v>
      </c>
      <c r="I26" s="7">
        <v>579194.25</v>
      </c>
      <c r="K26" s="16"/>
    </row>
    <row r="27" spans="1:11" ht="18.75">
      <c r="A27" s="2" t="s">
        <v>20</v>
      </c>
      <c r="B27" s="6">
        <v>68</v>
      </c>
      <c r="C27" s="6">
        <v>54</v>
      </c>
      <c r="D27" s="6">
        <v>65</v>
      </c>
      <c r="E27" s="6">
        <v>70</v>
      </c>
      <c r="F27" s="7">
        <v>3447160.72</v>
      </c>
      <c r="G27" s="7">
        <v>3060294.64</v>
      </c>
      <c r="H27" s="7">
        <v>3040820.25</v>
      </c>
      <c r="I27" s="7">
        <v>3243690.8</v>
      </c>
      <c r="K27" s="16"/>
    </row>
    <row r="28" spans="1:11" ht="56.25">
      <c r="A28" s="15" t="s">
        <v>22</v>
      </c>
      <c r="B28" s="13">
        <f t="shared" ref="B28:I28" si="4">B29+B30+B31+B32+B33</f>
        <v>1541</v>
      </c>
      <c r="C28" s="13">
        <f t="shared" si="4"/>
        <v>1291</v>
      </c>
      <c r="D28" s="13">
        <f t="shared" si="4"/>
        <v>1309</v>
      </c>
      <c r="E28" s="13">
        <f t="shared" si="4"/>
        <v>1316</v>
      </c>
      <c r="F28" s="14">
        <f t="shared" si="4"/>
        <v>50236197.539999999</v>
      </c>
      <c r="G28" s="14">
        <f t="shared" si="4"/>
        <v>52594252.07</v>
      </c>
      <c r="H28" s="14">
        <f t="shared" si="4"/>
        <v>47053686.010000005</v>
      </c>
      <c r="I28" s="14">
        <f t="shared" si="4"/>
        <v>46866130.150000006</v>
      </c>
      <c r="K28" s="16"/>
    </row>
    <row r="29" spans="1:11" ht="18.75">
      <c r="A29" s="2" t="s">
        <v>13</v>
      </c>
      <c r="B29" s="6">
        <v>380</v>
      </c>
      <c r="C29" s="6">
        <v>390</v>
      </c>
      <c r="D29" s="6">
        <v>395</v>
      </c>
      <c r="E29" s="6">
        <v>400</v>
      </c>
      <c r="F29" s="7">
        <v>14916651.960000001</v>
      </c>
      <c r="G29" s="7">
        <v>15711653.24</v>
      </c>
      <c r="H29" s="7">
        <v>19693441.120000001</v>
      </c>
      <c r="I29" s="7">
        <v>19671775.870000001</v>
      </c>
      <c r="K29" s="16"/>
    </row>
    <row r="30" spans="1:11" ht="18.75">
      <c r="A30" s="2" t="s">
        <v>17</v>
      </c>
      <c r="B30" s="6">
        <v>163</v>
      </c>
      <c r="C30" s="6">
        <v>160</v>
      </c>
      <c r="D30" s="6">
        <v>163</v>
      </c>
      <c r="E30" s="6">
        <v>165</v>
      </c>
      <c r="F30" s="7">
        <v>10820732.18</v>
      </c>
      <c r="G30" s="7">
        <v>10892210.880000001</v>
      </c>
      <c r="H30" s="7">
        <v>6786249.0899999999</v>
      </c>
      <c r="I30" s="7">
        <v>6763599.1500000004</v>
      </c>
      <c r="K30" s="16"/>
    </row>
    <row r="31" spans="1:11" ht="18.75">
      <c r="A31" s="2" t="s">
        <v>19</v>
      </c>
      <c r="B31" s="6">
        <v>130</v>
      </c>
      <c r="C31" s="6">
        <v>130</v>
      </c>
      <c r="D31" s="6">
        <v>130</v>
      </c>
      <c r="E31" s="6">
        <v>130</v>
      </c>
      <c r="F31" s="7">
        <v>7749443</v>
      </c>
      <c r="G31" s="7">
        <v>7723188.8499999996</v>
      </c>
      <c r="H31" s="7">
        <v>5019683.5</v>
      </c>
      <c r="I31" s="7">
        <v>5019683.5</v>
      </c>
      <c r="K31" s="16"/>
    </row>
    <row r="32" spans="1:11" ht="18.75">
      <c r="A32" s="2" t="s">
        <v>20</v>
      </c>
      <c r="B32" s="6">
        <v>260</v>
      </c>
      <c r="C32" s="6">
        <v>260</v>
      </c>
      <c r="D32" s="6">
        <v>270</v>
      </c>
      <c r="E32" s="6">
        <v>270</v>
      </c>
      <c r="F32" s="7">
        <v>13180320.4</v>
      </c>
      <c r="G32" s="7">
        <v>14734752.4</v>
      </c>
      <c r="H32" s="7">
        <v>12631101.300000001</v>
      </c>
      <c r="I32" s="7">
        <v>12511375.630000001</v>
      </c>
    </row>
    <row r="33" spans="1:12" ht="18.75">
      <c r="A33" s="2" t="s">
        <v>23</v>
      </c>
      <c r="B33" s="6">
        <v>608</v>
      </c>
      <c r="C33" s="6">
        <v>351</v>
      </c>
      <c r="D33" s="6">
        <v>351</v>
      </c>
      <c r="E33" s="6">
        <v>351</v>
      </c>
      <c r="F33" s="7">
        <v>3569050</v>
      </c>
      <c r="G33" s="7">
        <v>3532446.7</v>
      </c>
      <c r="H33" s="7">
        <v>2923211</v>
      </c>
      <c r="I33" s="7">
        <v>2899696</v>
      </c>
    </row>
    <row r="34" spans="1:12" ht="112.5">
      <c r="A34" s="15" t="s">
        <v>18</v>
      </c>
      <c r="B34" s="13">
        <f t="shared" ref="B34:I34" si="5">B35+B36</f>
        <v>89</v>
      </c>
      <c r="C34" s="13">
        <f t="shared" si="5"/>
        <v>97</v>
      </c>
      <c r="D34" s="13">
        <f t="shared" si="5"/>
        <v>103</v>
      </c>
      <c r="E34" s="13">
        <f t="shared" si="5"/>
        <v>103</v>
      </c>
      <c r="F34" s="14">
        <f t="shared" si="5"/>
        <v>5820190.21</v>
      </c>
      <c r="G34" s="14">
        <f t="shared" si="5"/>
        <v>6490732.7300000004</v>
      </c>
      <c r="H34" s="14">
        <f t="shared" si="5"/>
        <v>4242937.3600000003</v>
      </c>
      <c r="I34" s="14">
        <f t="shared" si="5"/>
        <v>4186448.25</v>
      </c>
    </row>
    <row r="35" spans="1:12" ht="18.75">
      <c r="A35" s="2" t="s">
        <v>17</v>
      </c>
      <c r="B35" s="6">
        <v>76</v>
      </c>
      <c r="C35" s="6">
        <v>84</v>
      </c>
      <c r="D35" s="6">
        <v>88</v>
      </c>
      <c r="E35" s="6">
        <v>88</v>
      </c>
      <c r="F35" s="7">
        <v>5045250.63</v>
      </c>
      <c r="G35" s="7">
        <v>5718410.7300000004</v>
      </c>
      <c r="H35" s="7">
        <v>3663741.99</v>
      </c>
      <c r="I35" s="7">
        <v>3607252.88</v>
      </c>
      <c r="K35" s="16"/>
    </row>
    <row r="36" spans="1:12" ht="18.75">
      <c r="A36" s="2" t="s">
        <v>19</v>
      </c>
      <c r="B36" s="6">
        <v>13</v>
      </c>
      <c r="C36" s="6">
        <v>13</v>
      </c>
      <c r="D36" s="6">
        <v>15</v>
      </c>
      <c r="E36" s="6">
        <v>15</v>
      </c>
      <c r="F36" s="7">
        <v>774939.58</v>
      </c>
      <c r="G36" s="7">
        <v>772322</v>
      </c>
      <c r="H36" s="7">
        <v>579195.37</v>
      </c>
      <c r="I36" s="7">
        <v>579195.37</v>
      </c>
      <c r="K36" s="16"/>
    </row>
    <row r="37" spans="1:12" ht="135" customHeight="1">
      <c r="A37" s="15" t="s">
        <v>21</v>
      </c>
      <c r="B37" s="13">
        <v>380</v>
      </c>
      <c r="C37" s="13">
        <v>380</v>
      </c>
      <c r="D37" s="13">
        <v>380</v>
      </c>
      <c r="E37" s="13">
        <v>380</v>
      </c>
      <c r="F37" s="14">
        <v>9304297.2799999993</v>
      </c>
      <c r="G37" s="14">
        <v>10495668.01</v>
      </c>
      <c r="H37" s="14">
        <v>8171480.0300000003</v>
      </c>
      <c r="I37" s="14">
        <v>8125232.0300000003</v>
      </c>
    </row>
    <row r="38" spans="1:12" ht="37.5">
      <c r="A38" s="10" t="s">
        <v>24</v>
      </c>
      <c r="B38" s="6">
        <v>450</v>
      </c>
      <c r="C38" s="6">
        <v>450</v>
      </c>
      <c r="D38" s="6">
        <v>450</v>
      </c>
      <c r="E38" s="6">
        <v>450</v>
      </c>
      <c r="F38" s="7">
        <v>0</v>
      </c>
      <c r="G38" s="7">
        <v>0</v>
      </c>
      <c r="H38" s="7">
        <v>0</v>
      </c>
      <c r="I38" s="7">
        <v>0</v>
      </c>
    </row>
    <row r="39" spans="1:12" ht="116.25" customHeight="1">
      <c r="A39" s="15" t="s">
        <v>35</v>
      </c>
      <c r="B39" s="13"/>
      <c r="C39" s="13"/>
      <c r="D39" s="13"/>
      <c r="E39" s="13"/>
      <c r="F39" s="14"/>
      <c r="G39" s="14">
        <v>2859176.01</v>
      </c>
      <c r="H39" s="14">
        <v>0</v>
      </c>
      <c r="I39" s="14">
        <v>0</v>
      </c>
    </row>
    <row r="40" spans="1:12" ht="18.75">
      <c r="A40" s="11" t="s">
        <v>10</v>
      </c>
      <c r="B40" s="8">
        <f>B8+B9+B14+B19+B24+B28+B34+B37+B38</f>
        <v>4005</v>
      </c>
      <c r="C40" s="8">
        <f t="shared" ref="C40:F40" si="6">C8+C9+C14+C19+C24+C28+C34+C37+C38</f>
        <v>3730</v>
      </c>
      <c r="D40" s="8">
        <f t="shared" si="6"/>
        <v>3774</v>
      </c>
      <c r="E40" s="8">
        <f t="shared" si="6"/>
        <v>3795</v>
      </c>
      <c r="F40" s="19">
        <f t="shared" si="6"/>
        <v>145843022.77000001</v>
      </c>
      <c r="G40" s="19">
        <f>G8+G9+G14+G19+G24+G28+G34+G37+G38+G39</f>
        <v>155933846.75999996</v>
      </c>
      <c r="H40" s="19">
        <f t="shared" ref="H40:I40" si="7">H8+H9+H14+H19+H24+H28+H34+H37+H38+H39</f>
        <v>133150535.39000002</v>
      </c>
      <c r="I40" s="19">
        <f t="shared" si="7"/>
        <v>132745022.39000002</v>
      </c>
    </row>
    <row r="41" spans="1:12" ht="18.75">
      <c r="A41" s="5" t="s">
        <v>11</v>
      </c>
      <c r="B41" s="9">
        <f>B40</f>
        <v>4005</v>
      </c>
      <c r="C41" s="9">
        <f t="shared" ref="C41:I41" si="8">C40</f>
        <v>3730</v>
      </c>
      <c r="D41" s="9">
        <f t="shared" si="8"/>
        <v>3774</v>
      </c>
      <c r="E41" s="9">
        <f t="shared" si="8"/>
        <v>3795</v>
      </c>
      <c r="F41" s="20">
        <f t="shared" si="8"/>
        <v>145843022.77000001</v>
      </c>
      <c r="G41" s="20">
        <f t="shared" si="8"/>
        <v>155933846.75999996</v>
      </c>
      <c r="H41" s="20">
        <f t="shared" si="8"/>
        <v>133150535.39000002</v>
      </c>
      <c r="I41" s="20">
        <f t="shared" si="8"/>
        <v>132745022.39000002</v>
      </c>
    </row>
    <row r="42" spans="1:12">
      <c r="F42" s="16"/>
      <c r="G42" s="16"/>
      <c r="H42" s="16"/>
      <c r="I42" s="16"/>
    </row>
    <row r="43" spans="1:12">
      <c r="F43" s="16"/>
      <c r="G43" s="16"/>
      <c r="H43" s="16"/>
      <c r="I43" s="16"/>
    </row>
    <row r="44" spans="1:12">
      <c r="A44" t="s">
        <v>26</v>
      </c>
      <c r="B44" s="17">
        <f>B8</f>
        <v>101</v>
      </c>
      <c r="C44" s="17">
        <f t="shared" ref="C44:E44" si="9">C8</f>
        <v>101</v>
      </c>
      <c r="D44" s="17">
        <f t="shared" si="9"/>
        <v>100</v>
      </c>
      <c r="E44" s="17">
        <f t="shared" si="9"/>
        <v>100</v>
      </c>
      <c r="F44" s="22">
        <f>F8</f>
        <v>8270324.0700000003</v>
      </c>
      <c r="G44" s="22">
        <f t="shared" ref="G44:I44" si="10">G8</f>
        <v>9362893.1899999995</v>
      </c>
      <c r="H44" s="22">
        <f t="shared" si="10"/>
        <v>7562111.0300000003</v>
      </c>
      <c r="I44" s="22">
        <f t="shared" si="10"/>
        <v>7529944.0300000003</v>
      </c>
      <c r="J44">
        <v>9362893.1899999995</v>
      </c>
    </row>
    <row r="45" spans="1:12">
      <c r="A45" t="s">
        <v>29</v>
      </c>
      <c r="B45" s="17">
        <f>B10+B15+B20+B25+B29</f>
        <v>909</v>
      </c>
      <c r="C45" s="17">
        <f t="shared" ref="C45:E45" si="11">C10+C15+C20+C25+C29</f>
        <v>913</v>
      </c>
      <c r="D45" s="17">
        <f t="shared" si="11"/>
        <v>918</v>
      </c>
      <c r="E45" s="17">
        <f t="shared" si="11"/>
        <v>927</v>
      </c>
      <c r="F45" s="22">
        <f>F10+F15+F20+F25+F29</f>
        <v>35682197.82</v>
      </c>
      <c r="G45" s="22">
        <f t="shared" ref="G45:I45" si="12">G10+G15+G20+G25+G29</f>
        <v>36781382.390000001</v>
      </c>
      <c r="H45" s="22">
        <f t="shared" si="12"/>
        <v>45768552.75</v>
      </c>
      <c r="I45" s="22">
        <f t="shared" si="12"/>
        <v>45589340.75</v>
      </c>
      <c r="J45">
        <v>36781382.390000001</v>
      </c>
      <c r="K45" s="16">
        <f>G45-J45</f>
        <v>0</v>
      </c>
    </row>
    <row r="46" spans="1:12">
      <c r="A46" t="s">
        <v>28</v>
      </c>
      <c r="B46" s="17">
        <f>B13+B18+B23+B27+B32</f>
        <v>776</v>
      </c>
      <c r="C46" s="17">
        <f t="shared" ref="C46:E46" si="13">C13+C18+C23+C27+C32</f>
        <v>772</v>
      </c>
      <c r="D46" s="17">
        <f t="shared" si="13"/>
        <v>803</v>
      </c>
      <c r="E46" s="17">
        <f t="shared" si="13"/>
        <v>808</v>
      </c>
      <c r="F46" s="16">
        <f>F13+F18+F23+F32+F27</f>
        <v>39338184.589999996</v>
      </c>
      <c r="G46" s="22">
        <f t="shared" ref="G46:I46" si="14">G13+G18+G23+G32+G27</f>
        <v>43750879.380000003</v>
      </c>
      <c r="H46" s="16">
        <f t="shared" si="14"/>
        <v>37565827.350000001</v>
      </c>
      <c r="I46" s="16">
        <f t="shared" si="14"/>
        <v>37441456.350000001</v>
      </c>
      <c r="J46">
        <v>43750879.380000003</v>
      </c>
      <c r="K46" s="16">
        <f>J46-G46</f>
        <v>0</v>
      </c>
    </row>
    <row r="47" spans="1:12">
      <c r="A47" t="s">
        <v>27</v>
      </c>
      <c r="B47" s="17">
        <f>B11+B16+B21+B30+B35</f>
        <v>461</v>
      </c>
      <c r="C47" s="17">
        <f t="shared" ref="C47:E47" si="15">C11+C16+C21+C30+C35</f>
        <v>441</v>
      </c>
      <c r="D47" s="17">
        <f t="shared" si="15"/>
        <v>447</v>
      </c>
      <c r="E47" s="17">
        <f t="shared" si="15"/>
        <v>454</v>
      </c>
      <c r="F47" s="22">
        <f>F11+F16+F21+F30+F35</f>
        <v>30603421.73</v>
      </c>
      <c r="G47" s="22">
        <f t="shared" ref="G47:I47" si="16">G11+G16+G21+G30+G35</f>
        <v>30021656.260000002</v>
      </c>
      <c r="H47" s="22">
        <f t="shared" si="16"/>
        <v>18610143.359999999</v>
      </c>
      <c r="I47" s="22">
        <f t="shared" si="16"/>
        <v>18610143.359999999</v>
      </c>
      <c r="J47">
        <v>30021656.260000002</v>
      </c>
      <c r="K47" s="16">
        <f t="shared" ref="K47:K50" si="17">J47-G47</f>
        <v>0</v>
      </c>
      <c r="L47" s="16"/>
    </row>
    <row r="48" spans="1:12">
      <c r="A48" t="s">
        <v>30</v>
      </c>
      <c r="B48" s="17">
        <f>B37</f>
        <v>380</v>
      </c>
      <c r="C48" s="17">
        <f t="shared" ref="C48:E48" si="18">C37</f>
        <v>380</v>
      </c>
      <c r="D48" s="17">
        <f t="shared" si="18"/>
        <v>380</v>
      </c>
      <c r="E48" s="17">
        <f t="shared" si="18"/>
        <v>380</v>
      </c>
      <c r="F48" s="16">
        <f>F37</f>
        <v>9304297.2799999993</v>
      </c>
      <c r="G48" s="22">
        <f t="shared" ref="G48:I48" si="19">G37</f>
        <v>10495668.01</v>
      </c>
      <c r="H48" s="16">
        <f t="shared" si="19"/>
        <v>8171480.0300000003</v>
      </c>
      <c r="I48" s="16">
        <f t="shared" si="19"/>
        <v>8125232.0300000003</v>
      </c>
      <c r="J48">
        <v>10495668.01</v>
      </c>
      <c r="K48" s="16">
        <f t="shared" si="17"/>
        <v>0</v>
      </c>
    </row>
    <row r="49" spans="1:11">
      <c r="A49" t="s">
        <v>31</v>
      </c>
      <c r="B49" s="17">
        <f>B38+B33</f>
        <v>1058</v>
      </c>
      <c r="C49" s="17">
        <f t="shared" ref="C49:E49" si="20">C38+C33</f>
        <v>801</v>
      </c>
      <c r="D49" s="17">
        <f t="shared" si="20"/>
        <v>801</v>
      </c>
      <c r="E49" s="17">
        <f t="shared" si="20"/>
        <v>801</v>
      </c>
      <c r="F49" s="16">
        <f>F33</f>
        <v>3569050</v>
      </c>
      <c r="G49" s="22">
        <f t="shared" ref="G49:I49" si="21">G33</f>
        <v>3532446.7</v>
      </c>
      <c r="H49" s="16">
        <f t="shared" si="21"/>
        <v>2923211</v>
      </c>
      <c r="I49" s="16">
        <f t="shared" si="21"/>
        <v>2899696</v>
      </c>
      <c r="J49">
        <v>3532446.7</v>
      </c>
      <c r="K49" s="16">
        <f t="shared" si="17"/>
        <v>0</v>
      </c>
    </row>
    <row r="50" spans="1:11">
      <c r="A50" t="s">
        <v>32</v>
      </c>
      <c r="B50" s="17">
        <f>B12+B17+B22+B26+B31+B36</f>
        <v>320</v>
      </c>
      <c r="C50" s="17">
        <f t="shared" ref="C50:E50" si="22">C12+C17+C22+C26+C31+C36</f>
        <v>322</v>
      </c>
      <c r="D50" s="17">
        <f t="shared" si="22"/>
        <v>325</v>
      </c>
      <c r="E50" s="17">
        <f t="shared" si="22"/>
        <v>325</v>
      </c>
      <c r="F50" s="16">
        <f>F12+F17+F22+F26+F31+F36</f>
        <v>19075547.279999997</v>
      </c>
      <c r="G50" s="22">
        <f t="shared" ref="G50:I50" si="23">G12+G17+G22+G26+G31+G36</f>
        <v>19129744.82</v>
      </c>
      <c r="H50" s="16">
        <f t="shared" si="23"/>
        <v>12549209.869999999</v>
      </c>
      <c r="I50" s="16">
        <f t="shared" si="23"/>
        <v>12549209.869999999</v>
      </c>
      <c r="J50">
        <v>19129744.82</v>
      </c>
      <c r="K50" s="16">
        <f t="shared" si="17"/>
        <v>0</v>
      </c>
    </row>
    <row r="51" spans="1:11">
      <c r="B51" s="17">
        <f>SUM(B44:B50)</f>
        <v>4005</v>
      </c>
      <c r="C51" s="17">
        <f t="shared" ref="C51:E51" si="24">SUM(C44:C50)</f>
        <v>3730</v>
      </c>
      <c r="D51" s="17">
        <f t="shared" si="24"/>
        <v>3774</v>
      </c>
      <c r="E51" s="17">
        <f t="shared" si="24"/>
        <v>3795</v>
      </c>
      <c r="F51" s="16">
        <f>SUM(F44:F50)</f>
        <v>145843022.76999998</v>
      </c>
      <c r="G51" s="22">
        <f t="shared" ref="G51:I51" si="25">SUM(G44:G50)</f>
        <v>153074670.75000003</v>
      </c>
      <c r="H51" s="16">
        <f t="shared" si="25"/>
        <v>133150535.39</v>
      </c>
      <c r="I51" s="16">
        <f t="shared" si="25"/>
        <v>132745022.39</v>
      </c>
    </row>
    <row r="52" spans="1:11">
      <c r="B52" s="17"/>
      <c r="F52" s="16"/>
      <c r="G52" s="16"/>
      <c r="H52" s="16"/>
      <c r="I52" s="16"/>
    </row>
    <row r="53" spans="1:11">
      <c r="F53" s="16">
        <v>145843022.77000001</v>
      </c>
      <c r="G53" s="16">
        <v>146774525.28999999</v>
      </c>
      <c r="H53" s="16">
        <v>133150535.39</v>
      </c>
      <c r="I53" s="16">
        <v>132745022.39</v>
      </c>
    </row>
    <row r="54" spans="1:11">
      <c r="F54" s="16">
        <f>F41-F53</f>
        <v>0</v>
      </c>
      <c r="G54" s="16">
        <f t="shared" ref="G54:I54" si="26">G41-G53</f>
        <v>9159321.469999969</v>
      </c>
      <c r="H54" s="16">
        <f t="shared" si="26"/>
        <v>0</v>
      </c>
      <c r="I54" s="16">
        <f t="shared" si="26"/>
        <v>0</v>
      </c>
    </row>
    <row r="55" spans="1:11">
      <c r="F55" s="16"/>
      <c r="G55" s="16"/>
      <c r="H55" s="16"/>
      <c r="I55" s="16"/>
    </row>
  </sheetData>
  <mergeCells count="6">
    <mergeCell ref="A5:I5"/>
    <mergeCell ref="F1:I1"/>
    <mergeCell ref="A2:I2"/>
    <mergeCell ref="A3:A4"/>
    <mergeCell ref="B3:E3"/>
    <mergeCell ref="F3:I3"/>
  </mergeCells>
  <pageMargins left="0.7" right="0.7" top="0.75" bottom="0.75" header="0.3" footer="0.3"/>
  <pageSetup paperSize="9" scale="48" orientation="portrait" verticalDpi="0" r:id="rId1"/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Лист1</vt:lpstr>
      <vt:lpstr>Проект 2018</vt:lpstr>
      <vt:lpstr>05.10.2015</vt:lpstr>
      <vt:lpstr>Лист2</vt:lpstr>
      <vt:lpstr>Лист3</vt:lpstr>
      <vt:lpstr>'05.10.2015'!Область_печати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</cp:lastModifiedBy>
  <cp:lastPrinted>2016-01-25T05:21:39Z</cp:lastPrinted>
  <dcterms:created xsi:type="dcterms:W3CDTF">2015-04-28T04:44:59Z</dcterms:created>
  <dcterms:modified xsi:type="dcterms:W3CDTF">2016-01-25T05:40:27Z</dcterms:modified>
</cp:coreProperties>
</file>