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W220" i="1"/>
  <c r="V220"/>
  <c r="U220"/>
  <c r="T220"/>
  <c r="S220"/>
  <c r="R220"/>
  <c r="Q220"/>
  <c r="P220"/>
  <c r="O220"/>
  <c r="N220"/>
  <c r="M215"/>
  <c r="L215"/>
  <c r="K215"/>
  <c r="M214"/>
  <c r="L214"/>
  <c r="K214"/>
  <c r="V212"/>
  <c r="U212"/>
  <c r="T212"/>
  <c r="S212"/>
  <c r="R212"/>
  <c r="Q212"/>
  <c r="P212"/>
  <c r="O212"/>
  <c r="N212"/>
  <c r="M212"/>
  <c r="L212"/>
  <c r="K212"/>
  <c r="K209"/>
  <c r="M208"/>
  <c r="L208"/>
  <c r="K208"/>
  <c r="M207"/>
  <c r="L207"/>
  <c r="K207"/>
  <c r="M204"/>
  <c r="L204"/>
  <c r="K204"/>
  <c r="M203"/>
  <c r="L203"/>
  <c r="K203"/>
  <c r="M202"/>
  <c r="L202"/>
  <c r="K202"/>
  <c r="M200"/>
  <c r="L200"/>
  <c r="K200"/>
  <c r="M199"/>
  <c r="L199"/>
  <c r="K199"/>
  <c r="M197"/>
  <c r="L197"/>
  <c r="K197"/>
  <c r="M196"/>
  <c r="L196"/>
  <c r="K196"/>
  <c r="M193"/>
  <c r="L193"/>
  <c r="K193"/>
  <c r="M192"/>
  <c r="L192"/>
  <c r="K192"/>
  <c r="AE187"/>
  <c r="AD187"/>
  <c r="AC187"/>
  <c r="AB187"/>
  <c r="AA187"/>
  <c r="Z187"/>
  <c r="Y187"/>
  <c r="X187"/>
  <c r="W187"/>
  <c r="V187"/>
  <c r="U187"/>
  <c r="T187"/>
  <c r="S187"/>
  <c r="R187"/>
  <c r="Q187"/>
  <c r="P187"/>
  <c r="O187"/>
  <c r="N187"/>
  <c r="M187"/>
  <c r="L187"/>
  <c r="K187"/>
  <c r="M186"/>
  <c r="L186"/>
  <c r="K186"/>
  <c r="M185"/>
  <c r="L185"/>
  <c r="K185"/>
  <c r="M183"/>
  <c r="L183"/>
  <c r="K183"/>
  <c r="M181"/>
  <c r="L181"/>
  <c r="K181"/>
  <c r="M179"/>
  <c r="L179"/>
  <c r="K179"/>
  <c r="M177"/>
  <c r="L177"/>
  <c r="K177"/>
  <c r="M175"/>
  <c r="L175"/>
  <c r="K175"/>
  <c r="W162"/>
  <c r="V154"/>
  <c r="U154"/>
  <c r="T154"/>
  <c r="S154"/>
  <c r="R154"/>
  <c r="Q154"/>
  <c r="P154"/>
  <c r="O154"/>
  <c r="N154"/>
  <c r="M154"/>
  <c r="L154"/>
  <c r="K154"/>
  <c r="M153"/>
  <c r="L153"/>
  <c r="K153"/>
  <c r="M152"/>
  <c r="L152"/>
  <c r="K152"/>
  <c r="V124"/>
  <c r="U124"/>
  <c r="T124"/>
  <c r="S124"/>
  <c r="R124"/>
  <c r="Q124"/>
  <c r="P124"/>
  <c r="O124"/>
  <c r="N124"/>
  <c r="M124"/>
  <c r="L124"/>
  <c r="K124"/>
  <c r="M123"/>
  <c r="L123"/>
  <c r="K123"/>
  <c r="M121"/>
  <c r="L121"/>
  <c r="K121"/>
  <c r="M119"/>
  <c r="L119"/>
  <c r="K119"/>
  <c r="M117"/>
  <c r="L117"/>
  <c r="K117"/>
  <c r="M115"/>
  <c r="L115"/>
  <c r="K115"/>
  <c r="M114"/>
  <c r="L114"/>
  <c r="K114"/>
  <c r="M112"/>
  <c r="L112"/>
  <c r="K112"/>
  <c r="M110"/>
  <c r="L110"/>
  <c r="K110"/>
  <c r="M109"/>
  <c r="L109"/>
  <c r="K109"/>
  <c r="M108"/>
  <c r="L108"/>
  <c r="K108"/>
  <c r="M107"/>
  <c r="L107"/>
  <c r="K107"/>
  <c r="M106"/>
  <c r="M219" s="1"/>
  <c r="L106"/>
  <c r="L219" s="1"/>
  <c r="K106"/>
  <c r="K219" s="1"/>
  <c r="M103"/>
  <c r="L103"/>
  <c r="K103"/>
  <c r="M102"/>
  <c r="L102"/>
  <c r="K102"/>
  <c r="M93"/>
  <c r="L93"/>
  <c r="K93"/>
  <c r="M90"/>
  <c r="L90"/>
  <c r="K90"/>
  <c r="M87"/>
  <c r="L87"/>
  <c r="K87"/>
  <c r="M84"/>
  <c r="L84"/>
  <c r="K84"/>
  <c r="M81"/>
  <c r="L81"/>
  <c r="K81"/>
  <c r="M79"/>
  <c r="L79"/>
  <c r="K79"/>
  <c r="M77"/>
  <c r="L77"/>
  <c r="K77"/>
  <c r="M76"/>
  <c r="L76"/>
  <c r="K76"/>
  <c r="M74"/>
  <c r="L74"/>
  <c r="K74"/>
  <c r="M72"/>
  <c r="L72"/>
  <c r="K72"/>
  <c r="M71"/>
  <c r="L71"/>
  <c r="K71"/>
  <c r="M69"/>
  <c r="L69"/>
  <c r="K69"/>
  <c r="M68"/>
  <c r="L68"/>
  <c r="K68"/>
  <c r="M67"/>
  <c r="L67"/>
  <c r="K67"/>
  <c r="M64"/>
  <c r="L64"/>
  <c r="K64"/>
  <c r="M62"/>
  <c r="L62"/>
  <c r="K62"/>
  <c r="M61"/>
  <c r="L61"/>
  <c r="K61"/>
  <c r="M59"/>
  <c r="L59"/>
  <c r="K59"/>
  <c r="M58"/>
  <c r="L58"/>
  <c r="K58"/>
  <c r="M57"/>
  <c r="L57"/>
  <c r="K57"/>
  <c r="M53"/>
  <c r="L53"/>
  <c r="K53"/>
  <c r="M52"/>
  <c r="L52"/>
  <c r="K52"/>
  <c r="M50"/>
  <c r="L50"/>
  <c r="K50"/>
  <c r="M49"/>
  <c r="L49"/>
  <c r="K49"/>
  <c r="M47"/>
  <c r="L47"/>
  <c r="K47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7" s="1"/>
  <c r="A128" s="1"/>
  <c r="A129" s="1"/>
  <c r="A130" s="1"/>
  <c r="A131" s="1"/>
  <c r="A132" s="1"/>
  <c r="A134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M13"/>
  <c r="L13"/>
  <c r="K13"/>
</calcChain>
</file>

<file path=xl/comments1.xml><?xml version="1.0" encoding="utf-8"?>
<comments xmlns="http://schemas.openxmlformats.org/spreadsheetml/2006/main">
  <authors>
    <author>User</author>
  </authors>
  <commentList>
    <comment ref="K18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7200 модернизац+159,58 соф</t>
        </r>
      </text>
    </comment>
  </commentList>
</comments>
</file>

<file path=xl/sharedStrings.xml><?xml version="1.0" encoding="utf-8"?>
<sst xmlns="http://schemas.openxmlformats.org/spreadsheetml/2006/main" count="1885" uniqueCount="367">
  <si>
    <t>Приложение 2</t>
  </si>
  <si>
    <t xml:space="preserve"> к Решению Абанского районного Совета депутатов </t>
  </si>
  <si>
    <t>от 06.08.2018 № 36-249 Р</t>
  </si>
  <si>
    <t>Приложение 4</t>
  </si>
  <si>
    <t>от 15.12.2017 № 33-229 Р</t>
  </si>
  <si>
    <t xml:space="preserve"> ДОХОДЫ РАЙОННОГО БЮДЖЕТА НА 2018 год И ПЛАНОВЫЙ ПЕРИОД 2019-2020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</si>
  <si>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</si>
  <si>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</si>
  <si>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</si>
  <si>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2018 года</t>
  </si>
  <si>
    <t>Доходы районного бюджета             2019 года</t>
  </si>
  <si>
    <t>Доходы районного бюджета             2020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</si>
  <si>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</si>
  <si>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</si>
  <si>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</si>
  <si>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</si>
  <si>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</si>
  <si>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</si>
  <si>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</si>
  <si>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</si>
  <si>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</si>
  <si>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</si>
  <si>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</si>
  <si>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</si>
  <si>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</si>
  <si>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</si>
  <si>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</si>
  <si>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</si>
  <si>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</si>
  <si>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</si>
  <si>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</si>
  <si>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</si>
  <si>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</si>
  <si>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</si>
  <si>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</si>
  <si>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</si>
  <si>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</si>
  <si>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</si>
  <si>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</si>
  <si>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</si>
  <si>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</si>
  <si>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</si>
  <si>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</si>
  <si>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</si>
  <si>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</si>
  <si>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</si>
  <si>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</si>
  <si>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</si>
  <si>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</si>
  <si>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</si>
  <si>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</si>
  <si>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</si>
  <si>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</si>
  <si>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</si>
  <si>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</si>
  <si>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</si>
  <si>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</si>
  <si>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</si>
  <si>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</si>
  <si>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</si>
  <si>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</si>
  <si>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</si>
  <si>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</si>
  <si>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</si>
  <si>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</si>
  <si>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</si>
  <si>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</si>
  <si>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</si>
  <si>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</si>
  <si>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</si>
  <si>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</si>
  <si>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</si>
  <si>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</si>
  <si>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</si>
  <si>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</si>
  <si>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</si>
  <si>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</si>
  <si>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</si>
  <si>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</si>
  <si>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</si>
  <si>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</si>
  <si>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</si>
  <si>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</si>
  <si>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</si>
  <si>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</si>
  <si>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</si>
  <si>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</si>
  <si>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</si>
  <si>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</si>
  <si>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</si>
  <si>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</si>
  <si>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</si>
  <si>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</si>
  <si>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</si>
  <si>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</si>
  <si>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</si>
  <si>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</si>
  <si>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</si>
  <si>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</si>
  <si>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</si>
  <si>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</si>
  <si>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</si>
  <si>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</si>
  <si>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</si>
  <si>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</si>
  <si>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</si>
  <si>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</si>
  <si>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</si>
  <si>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</si>
  <si>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</si>
  <si>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</si>
  <si>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</si>
  <si>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</si>
  <si>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</si>
  <si>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</si>
  <si>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</si>
  <si>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</si>
  <si>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</si>
  <si>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911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</si>
  <si>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</si>
  <si>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</si>
  <si>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</si>
  <si>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</si>
  <si>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</si>
  <si>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</si>
  <si>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</si>
  <si>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</si>
  <si>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</si>
  <si>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</si>
  <si>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</si>
  <si>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</si>
  <si>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</si>
  <si>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</si>
  <si>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</si>
  <si>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</si>
  <si>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</si>
  <si>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</si>
  <si>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</si>
  <si>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</si>
  <si>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</si>
  <si>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</si>
  <si>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</si>
  <si>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</si>
  <si>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</si>
  <si>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</si>
  <si>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</si>
  <si>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</si>
  <si>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</si>
  <si>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</si>
  <si>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</si>
  <si>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</si>
  <si>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</si>
  <si>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</si>
  <si>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</si>
  <si>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</si>
  <si>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</si>
  <si>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</si>
  <si>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014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</si>
  <si>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</si>
  <si>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</si>
  <si>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</si>
  <si>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</si>
  <si>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</si>
  <si>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</si>
  <si>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</si>
  <si>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</si>
  <si>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</si>
  <si>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</si>
  <si>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</si>
  <si>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</si>
  <si>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177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</si>
  <si>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</si>
  <si>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</si>
  <si>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</si>
  <si>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</si>
  <si>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</si>
  <si>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</si>
  <si>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</si>
  <si>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</si>
  <si>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</si>
  <si>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</si>
  <si>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151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</si>
  <si>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</si>
  <si>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</si>
  <si>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</si>
  <si>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</si>
  <si>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</si>
  <si>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</si>
  <si>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</si>
  <si>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</si>
  <si>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</si>
  <si>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</si>
  <si>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</si>
  <si>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</si>
  <si>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</si>
  <si>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</si>
  <si>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</si>
  <si>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467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</si>
  <si>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</si>
  <si>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</si>
  <si>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497</t>
  </si>
  <si>
    <t>Субсидии 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</si>
  <si>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</si>
  <si>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519</t>
  </si>
  <si>
    <t xml:space="preserve">Субсидия бюджетам на поддержку отрасли культуры
</t>
  </si>
  <si>
    <t xml:space="preserve">Субсидия бюджетам муниципальных районов на поддержку отрасли культуры
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</si>
  <si>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</si>
  <si>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</si>
  <si>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</si>
  <si>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</si>
  <si>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</si>
  <si>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Субсидия бюджетам муниципальных районов на регтональные выплаты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</si>
  <si>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</si>
  <si>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</si>
  <si>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>1043</t>
  </si>
  <si>
    <t>Субсидия бюджетам муниципальных районов на повышение размеров оплаты труда специалистов по работе с молодежью, методистов муниципальных молодежных центров</t>
  </si>
  <si>
    <t>1047</t>
  </si>
  <si>
    <t xml:space="preserve">Субсидия бюджетам муниципальных районов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</t>
  </si>
  <si>
    <t>1048</t>
  </si>
  <si>
    <t xml:space="preserve">Субсидия бюджетам  муниципальных районов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</si>
  <si>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</si>
  <si>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органам муниципальных районов на увеличение размеров оплаты труда работников учреждений культуры, подведомственных муниципальным органам управления в области культуры,</t>
  </si>
  <si>
    <t>7412</t>
  </si>
  <si>
    <t xml:space="preserve">Субсидии бюджетам муниципальных образований края на обеспечение первичных мер пожарной безопасности </t>
  </si>
  <si>
    <t>7413</t>
  </si>
  <si>
    <t xml:space="preserve"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</si>
  <si>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</si>
  <si>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</t>
  </si>
  <si>
    <t>7449</t>
  </si>
  <si>
    <t xml:space="preserve">Субсидии бюджетам муниципальных районов на государственную поддержку комплексного развития муниципальных учреждений культуры и образовательных организаций в области культуры 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</si>
  <si>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</si>
  <si>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</si>
  <si>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7456</t>
  </si>
  <si>
    <t>Субсидии бюджетам муниципальных районов на поддержку деятельности муниципальных молодежных центров</t>
  </si>
  <si>
    <t>7475</t>
  </si>
  <si>
    <t xml:space="preserve">Субсидии бюджетам муниципальных образований на обеспечение деятельности муниципальных архивов края </t>
  </si>
  <si>
    <t>7481</t>
  </si>
  <si>
    <t xml:space="preserve">Субсидии бюджетам муниципальных районов на реализацию социокультурных проектов муниципальными учреждениями культуры и образовательными организациями в области культуры 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</si>
  <si>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</si>
  <si>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</si>
  <si>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</si>
  <si>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</si>
  <si>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7509</t>
  </si>
  <si>
    <t xml:space="preserve">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</si>
  <si>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</si>
  <si>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</si>
  <si>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</si>
  <si>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</si>
  <si>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75863</t>
  </si>
  <si>
    <t>Субсидии бюджетам муниципальных районов на развитие инфраструктуры общеобразовательных организаций</t>
  </si>
  <si>
    <t>7571</t>
  </si>
  <si>
    <t xml:space="preserve"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</si>
  <si>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7607</t>
  </si>
  <si>
    <t>Субсидия  бюджетам муниципальных районов для реализации мероприятий, предусмотренных  муниципальными программами развития субъектов малого и среднего предпринимательства</t>
  </si>
  <si>
    <t>7643</t>
  </si>
  <si>
    <t>Субсидии бюджетам муниципальных районов на осуществление дорожной деятельности с привлечением внебюджетных источников за счет средств дорожного фонда Красноярского края</t>
  </si>
  <si>
    <t>7645</t>
  </si>
  <si>
    <t>Субсидии бюджетам муниципальных районов на создание условий для развития услуг связи в малочисленных и трудодоступных населеных пунктах Красноярского края</t>
  </si>
  <si>
    <t>7741</t>
  </si>
  <si>
    <t>Субсидии бюджетам муниципальных образований края для реализации проектов по благоустройству территорий поселений, городских округов</t>
  </si>
  <si>
    <t>7749</t>
  </si>
  <si>
    <t>Субсидии бюджетам муниципальных районов для реализации проектов по решению вопросов местного значения сельских поселений</t>
  </si>
  <si>
    <t>7840</t>
  </si>
  <si>
    <t>Субсидии бюджетам муниципальных районов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</si>
  <si>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</si>
  <si>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</si>
  <si>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</si>
  <si>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</si>
  <si>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</si>
  <si>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</si>
  <si>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</si>
  <si>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</si>
  <si>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</si>
  <si>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</si>
  <si>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</si>
  <si>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</si>
  <si>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7429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</si>
  <si>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</si>
  <si>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</si>
  <si>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</si>
  <si>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</si>
  <si>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</si>
  <si>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</si>
  <si>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</si>
  <si>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</si>
  <si>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</si>
  <si>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</si>
  <si>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</si>
  <si>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</si>
  <si>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</si>
  <si>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</si>
  <si>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</si>
  <si>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</si>
  <si>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</si>
  <si>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</si>
  <si>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</si>
  <si>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</si>
  <si>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</si>
  <si>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</si>
  <si>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</si>
  <si>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</si>
  <si>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</si>
  <si>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</si>
  <si>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</si>
  <si>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</si>
  <si>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</si>
  <si>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</si>
  <si>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</si>
  <si>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</si>
  <si>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</si>
  <si>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</si>
  <si>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082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</si>
  <si>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</si>
  <si>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</si>
  <si>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</si>
  <si>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</si>
  <si>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</si>
  <si>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</si>
  <si>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</si>
  <si>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543</t>
  </si>
  <si>
    <t xml:space="preserve">Субвенции бюджетам муниципальных образований  на содействие достижению целевых показателей региональных программ развития агропромышленного комплекса
</t>
  </si>
  <si>
    <t xml:space="preserve">Субвенции бюджетам муниципальных районов на содействие достижению целевых показателей региональных программ развития агропромышленного комплекса
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</si>
  <si>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</si>
  <si>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</si>
  <si>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</si>
  <si>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</si>
  <si>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</si>
  <si>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по организации в границах поселения тепло-, водоснабжения населения в п.Абан</t>
  </si>
  <si>
    <t>0604</t>
  </si>
  <si>
    <t>Межбюджетные трансферты  бюджету  муниципального района, передаваемые на осуществление полномочий по участию в профилактике терроризма и экстремизма, а также минимизации и (или) ликвидации последствий проявления терроризма в границах Поселения, участию в предупреждении и ликвидации последствий чрезвычайных ситуаций в границах Поселения 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</si>
  <si>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</si>
  <si>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строительства,  а также иных полномочий органов местного самоуправления в соответствии с жилищным 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</si>
  <si>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</si>
  <si>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полномочий по контролю за  исполнением бюджета поселения  по Соглашениям</t>
  </si>
  <si>
    <t>49</t>
  </si>
  <si>
    <t xml:space="preserve">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</si>
  <si>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</si>
  <si>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5519</t>
  </si>
  <si>
    <t>Прочие межбюджетные трансферты, передаваемые бюджетам муниципальных районов</t>
  </si>
  <si>
    <t>0497</t>
  </si>
  <si>
    <t>Иные межбюджетные трансферты на финансирование (возмещение) расходов на предоставление социальных выплат молодым семьям</t>
  </si>
  <si>
    <t xml:space="preserve">БЕЗВОЗМЕЗДНЫЕ ПОСТУПЛЕНИЯ ОТ НЕГОСУДАРСТВЕННЫХ ОРГАНИЗАЦИЙ
</t>
  </si>
  <si>
    <t xml:space="preserve">Безвозмездные поступления от негосударственных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</si>
  <si>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</si>
  <si>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ПРОЧИЕ БЕЗВОЗМЕЗДНЫЕ ПОСТУПЛЕНИЯ
</t>
  </si>
  <si>
    <t xml:space="preserve">Прочие безвозмездные поступления в бюджеты муниципальных районов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</si>
  <si>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</si>
  <si>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</si>
  <si>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</si>
  <si>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</si>
  <si>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</si>
  <si>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>60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</si>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</sst>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5" formatCode="#,##0_ ;[Red]\-#,##0\ "/>
    <numFmt numFmtId="166" formatCode="#,##0.0"/>
    <numFmt numFmtId="167" formatCode="0.0"/>
    <numFmt numFmtId="168" formatCode="_-* #,##0.00_р_._-;\-* #,##0.00_р_._-;_-* \-?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3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color theme="3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8" fontId="7" fillId="0" borderId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9" fillId="0" borderId="0"/>
  </cellStyleXfs>
  <cellXfs count="125">
    <xf numFmtId="0" fontId="0" fillId="0" borderId="0" xfId="0"/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6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5" fontId="2" fillId="2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center" vertical="center"/>
    </xf>
    <xf numFmtId="166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5" fillId="2" borderId="1" xfId="1" applyNumberFormat="1" applyFont="1" applyFill="1" applyBorder="1" applyAlignment="1" applyProtection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167" fontId="5" fillId="2" borderId="0" xfId="0" applyNumberFormat="1" applyFont="1" applyFill="1" applyBorder="1" applyAlignment="1">
      <alignment horizontal="right" vertical="top" wrapText="1"/>
    </xf>
    <xf numFmtId="167" fontId="5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6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0" borderId="2" xfId="0" applyFont="1" applyBorder="1"/>
    <xf numFmtId="0" fontId="9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167" fontId="10" fillId="2" borderId="0" xfId="0" applyNumberFormat="1" applyFont="1" applyFill="1" applyBorder="1" applyAlignment="1">
      <alignment horizontal="right" vertical="top" wrapText="1"/>
    </xf>
    <xf numFmtId="167" fontId="10" fillId="2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6" fillId="0" borderId="0" xfId="0" applyFont="1" applyAlignment="1">
      <alignment wrapText="1"/>
    </xf>
    <xf numFmtId="0" fontId="2" fillId="2" borderId="1" xfId="3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166" fontId="5" fillId="2" borderId="0" xfId="0" applyNumberFormat="1" applyFont="1" applyFill="1" applyAlignment="1">
      <alignment vertical="center"/>
    </xf>
    <xf numFmtId="167" fontId="4" fillId="2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vertical="center"/>
    </xf>
    <xf numFmtId="49" fontId="12" fillId="2" borderId="1" xfId="1" applyNumberFormat="1" applyFont="1" applyFill="1" applyBorder="1" applyAlignment="1" applyProtection="1">
      <alignment horizontal="center" vertical="top"/>
    </xf>
    <xf numFmtId="49" fontId="13" fillId="2" borderId="1" xfId="1" applyNumberFormat="1" applyFont="1" applyFill="1" applyBorder="1" applyAlignment="1" applyProtection="1">
      <alignment horizontal="center" vertical="top"/>
    </xf>
    <xf numFmtId="0" fontId="13" fillId="2" borderId="1" xfId="0" applyFont="1" applyFill="1" applyBorder="1" applyAlignment="1">
      <alignment horizontal="justify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7" fontId="14" fillId="2" borderId="0" xfId="0" applyNumberFormat="1" applyFont="1" applyFill="1" applyBorder="1" applyAlignment="1">
      <alignment horizontal="right" vertical="top" wrapText="1"/>
    </xf>
    <xf numFmtId="167" fontId="14" fillId="2" borderId="0" xfId="0" applyNumberFormat="1" applyFont="1" applyFill="1" applyBorder="1" applyAlignment="1">
      <alignment vertical="center"/>
    </xf>
    <xf numFmtId="0" fontId="14" fillId="2" borderId="0" xfId="0" applyFont="1" applyFill="1" applyAlignment="1">
      <alignment vertical="center"/>
    </xf>
    <xf numFmtId="166" fontId="14" fillId="2" borderId="0" xfId="0" applyNumberFormat="1" applyFont="1" applyFill="1" applyAlignment="1">
      <alignment vertical="center"/>
    </xf>
    <xf numFmtId="167" fontId="15" fillId="2" borderId="0" xfId="0" applyNumberFormat="1" applyFont="1" applyFill="1" applyBorder="1" applyAlignment="1">
      <alignment horizontal="right" vertical="top" wrapText="1"/>
    </xf>
    <xf numFmtId="167" fontId="15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Alignment="1">
      <alignment vertical="center"/>
    </xf>
    <xf numFmtId="49" fontId="16" fillId="2" borderId="1" xfId="1" applyNumberFormat="1" applyFont="1" applyFill="1" applyBorder="1" applyAlignment="1" applyProtection="1">
      <alignment horizontal="center" vertical="top"/>
    </xf>
    <xf numFmtId="0" fontId="16" fillId="2" borderId="1" xfId="0" applyFont="1" applyFill="1" applyBorder="1" applyAlignment="1">
      <alignment horizontal="left" vertical="top" wrapText="1"/>
    </xf>
    <xf numFmtId="166" fontId="16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6" fontId="17" fillId="2" borderId="1" xfId="0" applyNumberFormat="1" applyFont="1" applyFill="1" applyBorder="1" applyAlignment="1">
      <alignment horizontal="center" vertical="top" wrapText="1"/>
    </xf>
    <xf numFmtId="166" fontId="12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6" fontId="2" fillId="2" borderId="0" xfId="0" applyNumberFormat="1" applyFont="1" applyFill="1" applyBorder="1" applyAlignment="1">
      <alignment horizontal="center" vertical="top" wrapText="1"/>
    </xf>
    <xf numFmtId="166" fontId="4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49" fontId="12" fillId="0" borderId="1" xfId="4" applyNumberFormat="1" applyFont="1" applyBorder="1" applyAlignment="1" applyProtection="1">
      <alignment horizontal="left" vertical="center" wrapText="1"/>
    </xf>
    <xf numFmtId="0" fontId="2" fillId="2" borderId="1" xfId="5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4" fillId="2" borderId="1" xfId="5" applyNumberFormat="1" applyFont="1" applyFill="1" applyBorder="1" applyAlignment="1">
      <alignment horizontal="left" vertical="top" wrapText="1"/>
    </xf>
    <xf numFmtId="165" fontId="4" fillId="2" borderId="0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vertical="top" wrapText="1"/>
    </xf>
    <xf numFmtId="0" fontId="16" fillId="2" borderId="1" xfId="0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horizontal="center" vertical="justify"/>
    </xf>
    <xf numFmtId="0" fontId="15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wrapText="1"/>
    </xf>
    <xf numFmtId="166" fontId="4" fillId="2" borderId="1" xfId="0" applyNumberFormat="1" applyFont="1" applyFill="1" applyBorder="1" applyAlignment="1">
      <alignment horizontal="center" vertical="justify"/>
    </xf>
    <xf numFmtId="49" fontId="20" fillId="2" borderId="1" xfId="1" applyNumberFormat="1" applyFont="1" applyFill="1" applyBorder="1" applyAlignment="1" applyProtection="1">
      <alignment horizontal="center" vertical="top"/>
    </xf>
    <xf numFmtId="0" fontId="20" fillId="2" borderId="1" xfId="0" applyFont="1" applyFill="1" applyBorder="1" applyAlignment="1">
      <alignment vertical="top" wrapText="1"/>
    </xf>
    <xf numFmtId="166" fontId="20" fillId="2" borderId="1" xfId="0" applyNumberFormat="1" applyFont="1" applyFill="1" applyBorder="1" applyAlignment="1">
      <alignment horizontal="center" vertical="justify"/>
    </xf>
    <xf numFmtId="49" fontId="21" fillId="2" borderId="1" xfId="1" applyNumberFormat="1" applyFont="1" applyFill="1" applyBorder="1" applyAlignment="1" applyProtection="1">
      <alignment horizontal="center" vertical="top"/>
    </xf>
    <xf numFmtId="0" fontId="21" fillId="2" borderId="1" xfId="0" applyFont="1" applyFill="1" applyBorder="1" applyAlignment="1">
      <alignment horizontal="left" vertical="top" wrapText="1"/>
    </xf>
    <xf numFmtId="166" fontId="21" fillId="2" borderId="1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vertical="top"/>
    </xf>
    <xf numFmtId="165" fontId="5" fillId="2" borderId="0" xfId="0" applyNumberFormat="1" applyFont="1" applyFill="1" applyBorder="1" applyAlignment="1">
      <alignment horizontal="right" vertical="center"/>
    </xf>
    <xf numFmtId="165" fontId="5" fillId="2" borderId="0" xfId="0" applyNumberFormat="1" applyFont="1" applyFill="1" applyBorder="1" applyAlignment="1">
      <alignment vertical="center"/>
    </xf>
    <xf numFmtId="165" fontId="5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</cellXfs>
  <cellStyles count="6">
    <cellStyle name="Гиперссылка" xfId="3" builtinId="8"/>
    <cellStyle name="Обычный" xfId="0" builtinId="0"/>
    <cellStyle name="Обычный_Лист1" xfId="5"/>
    <cellStyle name="Обычный_Пр 4 Доходы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86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24" customWidth="1"/>
    <col min="11" max="11" width="14" style="101" customWidth="1"/>
    <col min="12" max="12" width="13.28515625" style="101" customWidth="1"/>
    <col min="13" max="13" width="13.140625" style="101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0.140625" style="8" customWidth="1"/>
    <col min="25" max="25" width="12" style="8" hidden="1" customWidth="1"/>
    <col min="26" max="26" width="6.5703125" style="8" hidden="1" customWidth="1"/>
    <col min="27" max="31" width="12" style="8" hidden="1" customWidth="1"/>
    <col min="32" max="16384" width="12" style="8"/>
  </cols>
  <sheetData>
    <row r="1" spans="1:31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/>
      <c r="U1" s="5"/>
      <c r="V1" s="5"/>
      <c r="W1" s="5"/>
      <c r="X1" s="6"/>
      <c r="Y1" s="6"/>
      <c r="Z1" s="7"/>
      <c r="AA1" s="7"/>
    </row>
    <row r="2" spans="1:31">
      <c r="J2" s="9" t="s">
        <v>1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>
      <c r="J3" s="11" t="s">
        <v>2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"/>
      <c r="Y3" s="6"/>
      <c r="Z3" s="7"/>
      <c r="AA3" s="7"/>
    </row>
    <row r="4" spans="1:31">
      <c r="B4" s="1"/>
      <c r="J4" s="2"/>
      <c r="K4" s="13" t="s">
        <v>3</v>
      </c>
      <c r="L4" s="13"/>
      <c r="M4" s="13"/>
      <c r="N4" s="13"/>
      <c r="P4" s="6"/>
      <c r="R4" s="7"/>
    </row>
    <row r="5" spans="1:31">
      <c r="A5" s="9" t="s">
        <v>1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31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31">
      <c r="A7" s="14"/>
      <c r="B7" s="14"/>
      <c r="J7" s="2"/>
      <c r="K7" s="15"/>
      <c r="L7" s="16"/>
      <c r="M7" s="16"/>
      <c r="N7" s="16"/>
      <c r="O7" s="17"/>
      <c r="P7" s="6"/>
      <c r="R7" s="7"/>
    </row>
    <row r="8" spans="1:31">
      <c r="A8" s="18" t="s">
        <v>5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6"/>
      <c r="N8" s="16"/>
      <c r="O8" s="19"/>
      <c r="P8" s="19"/>
      <c r="Q8" s="20"/>
      <c r="R8" s="20"/>
    </row>
    <row r="9" spans="1:31">
      <c r="A9" s="14"/>
      <c r="J9" s="21"/>
      <c r="K9" s="16"/>
      <c r="L9" s="16"/>
      <c r="M9" s="16" t="s">
        <v>6</v>
      </c>
      <c r="N9" s="22"/>
      <c r="P9" s="23"/>
    </row>
    <row r="10" spans="1:31">
      <c r="A10" s="24"/>
      <c r="B10" s="25" t="s">
        <v>7</v>
      </c>
      <c r="C10" s="25"/>
      <c r="D10" s="25"/>
      <c r="E10" s="25"/>
      <c r="F10" s="25"/>
      <c r="G10" s="25"/>
      <c r="H10" s="25"/>
      <c r="I10" s="25"/>
      <c r="J10" s="26" t="s">
        <v>8</v>
      </c>
      <c r="K10" s="27" t="s">
        <v>9</v>
      </c>
      <c r="L10" s="27" t="s">
        <v>10</v>
      </c>
      <c r="M10" s="27" t="s">
        <v>11</v>
      </c>
      <c r="N10" s="28"/>
      <c r="O10" s="28"/>
      <c r="P10" s="28"/>
      <c r="Q10" s="28"/>
    </row>
    <row r="11" spans="1:31" s="20" customFormat="1" ht="160.5">
      <c r="A11" s="29" t="s">
        <v>12</v>
      </c>
      <c r="B11" s="30" t="s">
        <v>13</v>
      </c>
      <c r="C11" s="30" t="s">
        <v>14</v>
      </c>
      <c r="D11" s="30" t="s">
        <v>15</v>
      </c>
      <c r="E11" s="30" t="s">
        <v>16</v>
      </c>
      <c r="F11" s="30" t="s">
        <v>17</v>
      </c>
      <c r="G11" s="30" t="s">
        <v>18</v>
      </c>
      <c r="H11" s="30" t="s">
        <v>19</v>
      </c>
      <c r="I11" s="30" t="s">
        <v>20</v>
      </c>
      <c r="J11" s="26"/>
      <c r="K11" s="27"/>
      <c r="L11" s="27"/>
      <c r="M11" s="27"/>
      <c r="N11" s="31"/>
      <c r="O11" s="31"/>
      <c r="P11" s="31"/>
      <c r="Q11" s="31"/>
    </row>
    <row r="12" spans="1:31" s="20" customFormat="1">
      <c r="A12" s="32"/>
      <c r="B12" s="33" t="s">
        <v>21</v>
      </c>
      <c r="C12" s="33" t="s">
        <v>22</v>
      </c>
      <c r="D12" s="33" t="s">
        <v>23</v>
      </c>
      <c r="E12" s="33" t="s">
        <v>24</v>
      </c>
      <c r="F12" s="33" t="s">
        <v>25</v>
      </c>
      <c r="G12" s="33" t="s">
        <v>26</v>
      </c>
      <c r="H12" s="33" t="s">
        <v>27</v>
      </c>
      <c r="I12" s="33" t="s">
        <v>28</v>
      </c>
      <c r="J12" s="34">
        <v>9</v>
      </c>
      <c r="K12" s="35">
        <v>10</v>
      </c>
      <c r="L12" s="35">
        <v>11</v>
      </c>
      <c r="M12" s="35">
        <v>12</v>
      </c>
      <c r="N12" s="36"/>
      <c r="O12" s="15"/>
      <c r="P12" s="15"/>
      <c r="Q12" s="15"/>
    </row>
    <row r="13" spans="1:31" s="43" customFormat="1">
      <c r="A13" s="37">
        <v>1</v>
      </c>
      <c r="B13" s="38" t="s">
        <v>29</v>
      </c>
      <c r="C13" s="38" t="s">
        <v>21</v>
      </c>
      <c r="D13" s="38" t="s">
        <v>30</v>
      </c>
      <c r="E13" s="38" t="s">
        <v>30</v>
      </c>
      <c r="F13" s="38" t="s">
        <v>29</v>
      </c>
      <c r="G13" s="38" t="s">
        <v>30</v>
      </c>
      <c r="H13" s="38" t="s">
        <v>31</v>
      </c>
      <c r="I13" s="38" t="s">
        <v>29</v>
      </c>
      <c r="J13" s="39" t="s">
        <v>32</v>
      </c>
      <c r="K13" s="40">
        <f>K14+K23+K29+K36+K39+K52+K57+K67+K76+K102</f>
        <v>78583.3</v>
      </c>
      <c r="L13" s="40">
        <f>L14+L23+L29+L36+L39+L52+L57+L67+L76+L102</f>
        <v>74251.600000000006</v>
      </c>
      <c r="M13" s="40">
        <f>M14+M23+M29+M36+M39+M52+M57+M67+M76+M102</f>
        <v>77380.800000000003</v>
      </c>
      <c r="N13" s="41"/>
      <c r="O13" s="42"/>
      <c r="P13" s="42"/>
      <c r="Q13" s="42"/>
    </row>
    <row r="14" spans="1:31">
      <c r="A14" s="37">
        <f>A13+1</f>
        <v>2</v>
      </c>
      <c r="B14" s="44" t="s">
        <v>29</v>
      </c>
      <c r="C14" s="44" t="s">
        <v>21</v>
      </c>
      <c r="D14" s="44" t="s">
        <v>33</v>
      </c>
      <c r="E14" s="44" t="s">
        <v>30</v>
      </c>
      <c r="F14" s="44" t="s">
        <v>29</v>
      </c>
      <c r="G14" s="44" t="s">
        <v>30</v>
      </c>
      <c r="H14" s="44" t="s">
        <v>31</v>
      </c>
      <c r="I14" s="44" t="s">
        <v>29</v>
      </c>
      <c r="J14" s="45" t="s">
        <v>34</v>
      </c>
      <c r="K14" s="46">
        <f>K15+K18</f>
        <v>40369</v>
      </c>
      <c r="L14" s="46">
        <f>L15+L18</f>
        <v>43050</v>
      </c>
      <c r="M14" s="46">
        <f>M15+M18</f>
        <v>45230</v>
      </c>
      <c r="N14" s="47"/>
      <c r="O14" s="48"/>
      <c r="P14" s="48"/>
      <c r="Q14" s="48"/>
    </row>
    <row r="15" spans="1:31">
      <c r="A15" s="37">
        <f t="shared" ref="A15:A78" si="0">A14+1</f>
        <v>3</v>
      </c>
      <c r="B15" s="44" t="s">
        <v>35</v>
      </c>
      <c r="C15" s="44" t="s">
        <v>21</v>
      </c>
      <c r="D15" s="44" t="s">
        <v>33</v>
      </c>
      <c r="E15" s="44" t="s">
        <v>33</v>
      </c>
      <c r="F15" s="44" t="s">
        <v>29</v>
      </c>
      <c r="G15" s="44" t="s">
        <v>30</v>
      </c>
      <c r="H15" s="44" t="s">
        <v>31</v>
      </c>
      <c r="I15" s="44" t="s">
        <v>36</v>
      </c>
      <c r="J15" s="45" t="s">
        <v>37</v>
      </c>
      <c r="K15" s="46">
        <f t="shared" ref="K15:M16" si="1">K16</f>
        <v>230</v>
      </c>
      <c r="L15" s="46">
        <f t="shared" si="1"/>
        <v>34</v>
      </c>
      <c r="M15" s="46">
        <f t="shared" si="1"/>
        <v>38</v>
      </c>
      <c r="N15" s="47"/>
      <c r="O15" s="48"/>
      <c r="P15" s="48"/>
      <c r="Q15" s="48"/>
    </row>
    <row r="16" spans="1:31" ht="47.25">
      <c r="A16" s="37">
        <f t="shared" si="0"/>
        <v>4</v>
      </c>
      <c r="B16" s="44" t="s">
        <v>35</v>
      </c>
      <c r="C16" s="44" t="s">
        <v>21</v>
      </c>
      <c r="D16" s="44" t="s">
        <v>33</v>
      </c>
      <c r="E16" s="44" t="s">
        <v>33</v>
      </c>
      <c r="F16" s="44" t="s">
        <v>38</v>
      </c>
      <c r="G16" s="44" t="s">
        <v>30</v>
      </c>
      <c r="H16" s="44" t="s">
        <v>31</v>
      </c>
      <c r="I16" s="44" t="s">
        <v>36</v>
      </c>
      <c r="J16" s="45" t="s">
        <v>39</v>
      </c>
      <c r="K16" s="46">
        <f t="shared" si="1"/>
        <v>230</v>
      </c>
      <c r="L16" s="46">
        <f t="shared" si="1"/>
        <v>34</v>
      </c>
      <c r="M16" s="46">
        <f t="shared" si="1"/>
        <v>38</v>
      </c>
      <c r="N16" s="47"/>
      <c r="O16" s="48"/>
      <c r="P16" s="48"/>
      <c r="Q16" s="48"/>
    </row>
    <row r="17" spans="1:17" ht="47.25">
      <c r="A17" s="37">
        <f t="shared" si="0"/>
        <v>5</v>
      </c>
      <c r="B17" s="44" t="s">
        <v>35</v>
      </c>
      <c r="C17" s="44" t="s">
        <v>21</v>
      </c>
      <c r="D17" s="44" t="s">
        <v>33</v>
      </c>
      <c r="E17" s="44" t="s">
        <v>33</v>
      </c>
      <c r="F17" s="44" t="s">
        <v>40</v>
      </c>
      <c r="G17" s="44" t="s">
        <v>41</v>
      </c>
      <c r="H17" s="44" t="s">
        <v>31</v>
      </c>
      <c r="I17" s="44" t="s">
        <v>36</v>
      </c>
      <c r="J17" s="49" t="s">
        <v>42</v>
      </c>
      <c r="K17" s="46">
        <v>230</v>
      </c>
      <c r="L17" s="46">
        <v>34</v>
      </c>
      <c r="M17" s="46">
        <v>38</v>
      </c>
      <c r="N17" s="47"/>
      <c r="O17" s="48"/>
      <c r="P17" s="48"/>
      <c r="Q17" s="48"/>
    </row>
    <row r="18" spans="1:17">
      <c r="A18" s="37">
        <f t="shared" si="0"/>
        <v>6</v>
      </c>
      <c r="B18" s="44" t="s">
        <v>35</v>
      </c>
      <c r="C18" s="44" t="s">
        <v>21</v>
      </c>
      <c r="D18" s="44" t="s">
        <v>33</v>
      </c>
      <c r="E18" s="44" t="s">
        <v>41</v>
      </c>
      <c r="F18" s="44" t="s">
        <v>29</v>
      </c>
      <c r="G18" s="44" t="s">
        <v>33</v>
      </c>
      <c r="H18" s="44" t="s">
        <v>31</v>
      </c>
      <c r="I18" s="44" t="s">
        <v>36</v>
      </c>
      <c r="J18" s="45" t="s">
        <v>43</v>
      </c>
      <c r="K18" s="46">
        <f>K19+K20+K21+K22</f>
        <v>40139</v>
      </c>
      <c r="L18" s="46">
        <f>L19+L20+L21+L22</f>
        <v>43016</v>
      </c>
      <c r="M18" s="46">
        <f>M19+M20+M21+M22</f>
        <v>45192</v>
      </c>
      <c r="N18" s="47"/>
      <c r="O18" s="48"/>
      <c r="P18" s="48"/>
      <c r="Q18" s="48"/>
    </row>
    <row r="19" spans="1:17" ht="78.75">
      <c r="A19" s="37">
        <f t="shared" si="0"/>
        <v>7</v>
      </c>
      <c r="B19" s="44" t="s">
        <v>35</v>
      </c>
      <c r="C19" s="44" t="s">
        <v>21</v>
      </c>
      <c r="D19" s="44" t="s">
        <v>33</v>
      </c>
      <c r="E19" s="44" t="s">
        <v>41</v>
      </c>
      <c r="F19" s="44" t="s">
        <v>38</v>
      </c>
      <c r="G19" s="44" t="s">
        <v>33</v>
      </c>
      <c r="H19" s="44" t="s">
        <v>31</v>
      </c>
      <c r="I19" s="44" t="s">
        <v>36</v>
      </c>
      <c r="J19" s="49" t="s">
        <v>44</v>
      </c>
      <c r="K19" s="46">
        <v>40011</v>
      </c>
      <c r="L19" s="46">
        <v>42854</v>
      </c>
      <c r="M19" s="46">
        <v>44996</v>
      </c>
      <c r="N19" s="47"/>
      <c r="O19" s="48"/>
      <c r="P19" s="48"/>
      <c r="Q19" s="48"/>
    </row>
    <row r="20" spans="1:17" ht="110.25">
      <c r="A20" s="37">
        <f t="shared" si="0"/>
        <v>8</v>
      </c>
      <c r="B20" s="44" t="s">
        <v>35</v>
      </c>
      <c r="C20" s="44" t="s">
        <v>21</v>
      </c>
      <c r="D20" s="44" t="s">
        <v>33</v>
      </c>
      <c r="E20" s="44" t="s">
        <v>41</v>
      </c>
      <c r="F20" s="44" t="s">
        <v>45</v>
      </c>
      <c r="G20" s="44" t="s">
        <v>33</v>
      </c>
      <c r="H20" s="44" t="s">
        <v>31</v>
      </c>
      <c r="I20" s="44" t="s">
        <v>36</v>
      </c>
      <c r="J20" s="49" t="s">
        <v>46</v>
      </c>
      <c r="K20" s="46">
        <v>14</v>
      </c>
      <c r="L20" s="46">
        <v>21</v>
      </c>
      <c r="M20" s="46">
        <v>28</v>
      </c>
      <c r="N20" s="47"/>
      <c r="O20" s="48"/>
      <c r="P20" s="48"/>
      <c r="Q20" s="48"/>
    </row>
    <row r="21" spans="1:17" ht="47.25">
      <c r="A21" s="37">
        <f t="shared" si="0"/>
        <v>9</v>
      </c>
      <c r="B21" s="44" t="s">
        <v>35</v>
      </c>
      <c r="C21" s="44" t="s">
        <v>21</v>
      </c>
      <c r="D21" s="44" t="s">
        <v>33</v>
      </c>
      <c r="E21" s="44" t="s">
        <v>41</v>
      </c>
      <c r="F21" s="44" t="s">
        <v>47</v>
      </c>
      <c r="G21" s="44" t="s">
        <v>33</v>
      </c>
      <c r="H21" s="44" t="s">
        <v>31</v>
      </c>
      <c r="I21" s="44" t="s">
        <v>36</v>
      </c>
      <c r="J21" s="49" t="s">
        <v>48</v>
      </c>
      <c r="K21" s="46">
        <v>14</v>
      </c>
      <c r="L21" s="46">
        <v>21</v>
      </c>
      <c r="M21" s="46">
        <v>28</v>
      </c>
      <c r="N21" s="47"/>
      <c r="O21" s="48"/>
      <c r="P21" s="48"/>
      <c r="Q21" s="48"/>
    </row>
    <row r="22" spans="1:17" ht="94.5">
      <c r="A22" s="37">
        <f t="shared" si="0"/>
        <v>10</v>
      </c>
      <c r="B22" s="44" t="s">
        <v>35</v>
      </c>
      <c r="C22" s="44" t="s">
        <v>21</v>
      </c>
      <c r="D22" s="44" t="s">
        <v>33</v>
      </c>
      <c r="E22" s="44" t="s">
        <v>41</v>
      </c>
      <c r="F22" s="44" t="s">
        <v>49</v>
      </c>
      <c r="G22" s="44" t="s">
        <v>33</v>
      </c>
      <c r="H22" s="44" t="s">
        <v>31</v>
      </c>
      <c r="I22" s="44" t="s">
        <v>36</v>
      </c>
      <c r="J22" s="49" t="s">
        <v>50</v>
      </c>
      <c r="K22" s="46">
        <v>100</v>
      </c>
      <c r="L22" s="46">
        <v>120</v>
      </c>
      <c r="M22" s="46">
        <v>140</v>
      </c>
      <c r="N22" s="47"/>
      <c r="O22" s="48"/>
      <c r="P22" s="48"/>
      <c r="Q22" s="48"/>
    </row>
    <row r="23" spans="1:17" ht="47.25">
      <c r="A23" s="37">
        <f t="shared" si="0"/>
        <v>11</v>
      </c>
      <c r="B23" s="44" t="s">
        <v>51</v>
      </c>
      <c r="C23" s="44" t="s">
        <v>21</v>
      </c>
      <c r="D23" s="44" t="s">
        <v>52</v>
      </c>
      <c r="E23" s="44" t="s">
        <v>30</v>
      </c>
      <c r="F23" s="44" t="s">
        <v>29</v>
      </c>
      <c r="G23" s="44" t="s">
        <v>30</v>
      </c>
      <c r="H23" s="44" t="s">
        <v>31</v>
      </c>
      <c r="I23" s="44" t="s">
        <v>29</v>
      </c>
      <c r="J23" s="45" t="s">
        <v>53</v>
      </c>
      <c r="K23" s="46">
        <f>K24</f>
        <v>248.89999999999998</v>
      </c>
      <c r="L23" s="46">
        <f>L24</f>
        <v>277.90000000000003</v>
      </c>
      <c r="M23" s="46">
        <f>M24</f>
        <v>284.60000000000002</v>
      </c>
      <c r="N23" s="47"/>
      <c r="O23" s="48"/>
      <c r="P23" s="48"/>
      <c r="Q23" s="48"/>
    </row>
    <row r="24" spans="1:17" ht="31.5">
      <c r="A24" s="37">
        <f t="shared" si="0"/>
        <v>12</v>
      </c>
      <c r="B24" s="50" t="s">
        <v>51</v>
      </c>
      <c r="C24" s="50" t="s">
        <v>21</v>
      </c>
      <c r="D24" s="50" t="s">
        <v>52</v>
      </c>
      <c r="E24" s="50" t="s">
        <v>41</v>
      </c>
      <c r="F24" s="50" t="s">
        <v>29</v>
      </c>
      <c r="G24" s="50" t="s">
        <v>33</v>
      </c>
      <c r="H24" s="50" t="s">
        <v>31</v>
      </c>
      <c r="I24" s="50" t="s">
        <v>36</v>
      </c>
      <c r="J24" s="51" t="s">
        <v>54</v>
      </c>
      <c r="K24" s="46">
        <f>K25+K26+K27+K28</f>
        <v>248.89999999999998</v>
      </c>
      <c r="L24" s="46">
        <f>L25+L26+L27+L28</f>
        <v>277.90000000000003</v>
      </c>
      <c r="M24" s="46">
        <f>M25+M26+M27+M28</f>
        <v>284.60000000000002</v>
      </c>
      <c r="N24" s="47"/>
      <c r="O24" s="48"/>
      <c r="P24" s="48"/>
      <c r="Q24" s="48"/>
    </row>
    <row r="25" spans="1:17" ht="78.75">
      <c r="A25" s="37">
        <f t="shared" si="0"/>
        <v>13</v>
      </c>
      <c r="B25" s="50" t="s">
        <v>51</v>
      </c>
      <c r="C25" s="50" t="s">
        <v>21</v>
      </c>
      <c r="D25" s="50" t="s">
        <v>52</v>
      </c>
      <c r="E25" s="50" t="s">
        <v>41</v>
      </c>
      <c r="F25" s="50" t="s">
        <v>55</v>
      </c>
      <c r="G25" s="50" t="s">
        <v>33</v>
      </c>
      <c r="H25" s="50" t="s">
        <v>31</v>
      </c>
      <c r="I25" s="50" t="s">
        <v>36</v>
      </c>
      <c r="J25" s="52" t="s">
        <v>56</v>
      </c>
      <c r="K25" s="46">
        <v>92.5</v>
      </c>
      <c r="L25" s="46">
        <v>103.2</v>
      </c>
      <c r="M25" s="46">
        <v>107.4</v>
      </c>
      <c r="N25" s="47"/>
      <c r="O25" s="48"/>
      <c r="P25" s="48"/>
      <c r="Q25" s="48"/>
    </row>
    <row r="26" spans="1:17" ht="94.5">
      <c r="A26" s="37">
        <f t="shared" si="0"/>
        <v>14</v>
      </c>
      <c r="B26" s="50" t="s">
        <v>51</v>
      </c>
      <c r="C26" s="50" t="s">
        <v>21</v>
      </c>
      <c r="D26" s="50" t="s">
        <v>52</v>
      </c>
      <c r="E26" s="50" t="s">
        <v>41</v>
      </c>
      <c r="F26" s="50" t="s">
        <v>57</v>
      </c>
      <c r="G26" s="50" t="s">
        <v>33</v>
      </c>
      <c r="H26" s="50" t="s">
        <v>31</v>
      </c>
      <c r="I26" s="50" t="s">
        <v>36</v>
      </c>
      <c r="J26" s="52" t="s">
        <v>58</v>
      </c>
      <c r="K26" s="46">
        <v>0.7</v>
      </c>
      <c r="L26" s="46">
        <v>0.7</v>
      </c>
      <c r="M26" s="46">
        <v>0.6</v>
      </c>
      <c r="N26" s="47"/>
      <c r="O26" s="48"/>
      <c r="P26" s="48"/>
      <c r="Q26" s="48"/>
    </row>
    <row r="27" spans="1:17" ht="78.75">
      <c r="A27" s="37">
        <f t="shared" si="0"/>
        <v>15</v>
      </c>
      <c r="B27" s="50" t="s">
        <v>51</v>
      </c>
      <c r="C27" s="50" t="s">
        <v>21</v>
      </c>
      <c r="D27" s="50" t="s">
        <v>52</v>
      </c>
      <c r="E27" s="50" t="s">
        <v>41</v>
      </c>
      <c r="F27" s="50" t="s">
        <v>59</v>
      </c>
      <c r="G27" s="50" t="s">
        <v>33</v>
      </c>
      <c r="H27" s="50" t="s">
        <v>31</v>
      </c>
      <c r="I27" s="50" t="s">
        <v>36</v>
      </c>
      <c r="J27" s="52" t="s">
        <v>60</v>
      </c>
      <c r="K27" s="46">
        <v>170.2</v>
      </c>
      <c r="L27" s="46">
        <v>188.2</v>
      </c>
      <c r="M27" s="46">
        <v>195.3</v>
      </c>
      <c r="N27" s="47"/>
      <c r="O27" s="48"/>
      <c r="P27" s="48"/>
      <c r="Q27" s="48"/>
    </row>
    <row r="28" spans="1:17" ht="78.75">
      <c r="A28" s="37">
        <f t="shared" si="0"/>
        <v>16</v>
      </c>
      <c r="B28" s="50" t="s">
        <v>51</v>
      </c>
      <c r="C28" s="50" t="s">
        <v>21</v>
      </c>
      <c r="D28" s="50" t="s">
        <v>52</v>
      </c>
      <c r="E28" s="50" t="s">
        <v>41</v>
      </c>
      <c r="F28" s="50" t="s">
        <v>61</v>
      </c>
      <c r="G28" s="50" t="s">
        <v>33</v>
      </c>
      <c r="H28" s="50" t="s">
        <v>31</v>
      </c>
      <c r="I28" s="50" t="s">
        <v>36</v>
      </c>
      <c r="J28" s="52" t="s">
        <v>62</v>
      </c>
      <c r="K28" s="46">
        <v>-14.5</v>
      </c>
      <c r="L28" s="46">
        <v>-14.2</v>
      </c>
      <c r="M28" s="46">
        <v>-18.7</v>
      </c>
      <c r="N28" s="47"/>
      <c r="O28" s="48"/>
      <c r="P28" s="48"/>
      <c r="Q28" s="48"/>
    </row>
    <row r="29" spans="1:17">
      <c r="A29" s="37">
        <f t="shared" si="0"/>
        <v>17</v>
      </c>
      <c r="B29" s="44" t="s">
        <v>35</v>
      </c>
      <c r="C29" s="44" t="s">
        <v>21</v>
      </c>
      <c r="D29" s="44" t="s">
        <v>63</v>
      </c>
      <c r="E29" s="44" t="s">
        <v>30</v>
      </c>
      <c r="F29" s="44" t="s">
        <v>29</v>
      </c>
      <c r="G29" s="44" t="s">
        <v>30</v>
      </c>
      <c r="H29" s="44" t="s">
        <v>31</v>
      </c>
      <c r="I29" s="44" t="s">
        <v>29</v>
      </c>
      <c r="J29" s="45" t="s">
        <v>64</v>
      </c>
      <c r="K29" s="46">
        <f>K30+K33+K34</f>
        <v>7949</v>
      </c>
      <c r="L29" s="46">
        <f>L31+L33+L34</f>
        <v>8152</v>
      </c>
      <c r="M29" s="46">
        <f>M31+M33+M34</f>
        <v>8442</v>
      </c>
      <c r="N29" s="47"/>
      <c r="O29" s="48"/>
      <c r="P29" s="48"/>
      <c r="Q29" s="48"/>
    </row>
    <row r="30" spans="1:17" ht="31.5">
      <c r="A30" s="37">
        <f t="shared" si="0"/>
        <v>18</v>
      </c>
      <c r="B30" s="44" t="s">
        <v>35</v>
      </c>
      <c r="C30" s="44" t="s">
        <v>21</v>
      </c>
      <c r="D30" s="44" t="s">
        <v>63</v>
      </c>
      <c r="E30" s="44" t="s">
        <v>41</v>
      </c>
      <c r="F30" s="44" t="s">
        <v>29</v>
      </c>
      <c r="G30" s="44" t="s">
        <v>41</v>
      </c>
      <c r="H30" s="44" t="s">
        <v>31</v>
      </c>
      <c r="I30" s="44" t="s">
        <v>36</v>
      </c>
      <c r="J30" s="45" t="s">
        <v>65</v>
      </c>
      <c r="K30" s="46">
        <f>K31</f>
        <v>6550</v>
      </c>
      <c r="L30" s="46">
        <f>L31</f>
        <v>6710</v>
      </c>
      <c r="M30" s="46">
        <f>M31</f>
        <v>6888</v>
      </c>
      <c r="N30" s="47"/>
      <c r="O30" s="48"/>
      <c r="P30" s="48"/>
      <c r="Q30" s="48"/>
    </row>
    <row r="31" spans="1:17" ht="31.5">
      <c r="A31" s="37">
        <f t="shared" si="0"/>
        <v>19</v>
      </c>
      <c r="B31" s="44" t="s">
        <v>35</v>
      </c>
      <c r="C31" s="44" t="s">
        <v>21</v>
      </c>
      <c r="D31" s="44" t="s">
        <v>63</v>
      </c>
      <c r="E31" s="44" t="s">
        <v>41</v>
      </c>
      <c r="F31" s="44" t="s">
        <v>38</v>
      </c>
      <c r="G31" s="44" t="s">
        <v>41</v>
      </c>
      <c r="H31" s="44" t="s">
        <v>31</v>
      </c>
      <c r="I31" s="44" t="s">
        <v>36</v>
      </c>
      <c r="J31" s="45" t="s">
        <v>65</v>
      </c>
      <c r="K31" s="46">
        <v>6550</v>
      </c>
      <c r="L31" s="46">
        <v>6710</v>
      </c>
      <c r="M31" s="46">
        <v>6888</v>
      </c>
      <c r="N31" s="47"/>
      <c r="O31" s="48"/>
      <c r="P31" s="48"/>
      <c r="Q31" s="48"/>
    </row>
    <row r="32" spans="1:17">
      <c r="A32" s="37">
        <f t="shared" si="0"/>
        <v>20</v>
      </c>
      <c r="B32" s="44" t="s">
        <v>35</v>
      </c>
      <c r="C32" s="44" t="s">
        <v>21</v>
      </c>
      <c r="D32" s="44" t="s">
        <v>63</v>
      </c>
      <c r="E32" s="44" t="s">
        <v>52</v>
      </c>
      <c r="F32" s="44" t="s">
        <v>29</v>
      </c>
      <c r="G32" s="44" t="s">
        <v>33</v>
      </c>
      <c r="H32" s="44" t="s">
        <v>31</v>
      </c>
      <c r="I32" s="44" t="s">
        <v>36</v>
      </c>
      <c r="J32" s="45" t="s">
        <v>66</v>
      </c>
      <c r="K32" s="46">
        <f>K33</f>
        <v>1389</v>
      </c>
      <c r="L32" s="46">
        <f>L33</f>
        <v>1431</v>
      </c>
      <c r="M32" s="46">
        <f>M33</f>
        <v>1542</v>
      </c>
      <c r="N32" s="47"/>
      <c r="O32" s="48"/>
      <c r="P32" s="48"/>
      <c r="Q32" s="48"/>
    </row>
    <row r="33" spans="1:24">
      <c r="A33" s="37">
        <f t="shared" si="0"/>
        <v>21</v>
      </c>
      <c r="B33" s="44" t="s">
        <v>35</v>
      </c>
      <c r="C33" s="44" t="s">
        <v>21</v>
      </c>
      <c r="D33" s="44" t="s">
        <v>63</v>
      </c>
      <c r="E33" s="44" t="s">
        <v>52</v>
      </c>
      <c r="F33" s="44" t="s">
        <v>38</v>
      </c>
      <c r="G33" s="44" t="s">
        <v>33</v>
      </c>
      <c r="H33" s="44" t="s">
        <v>31</v>
      </c>
      <c r="I33" s="44" t="s">
        <v>36</v>
      </c>
      <c r="J33" s="45" t="s">
        <v>66</v>
      </c>
      <c r="K33" s="46">
        <v>1389</v>
      </c>
      <c r="L33" s="46">
        <v>1431</v>
      </c>
      <c r="M33" s="46">
        <v>1542</v>
      </c>
      <c r="N33" s="47"/>
      <c r="O33" s="48"/>
      <c r="P33" s="48"/>
      <c r="Q33" s="48"/>
    </row>
    <row r="34" spans="1:24" ht="31.5">
      <c r="A34" s="37">
        <f t="shared" si="0"/>
        <v>22</v>
      </c>
      <c r="B34" s="44" t="s">
        <v>35</v>
      </c>
      <c r="C34" s="44" t="s">
        <v>21</v>
      </c>
      <c r="D34" s="44" t="s">
        <v>63</v>
      </c>
      <c r="E34" s="44" t="s">
        <v>67</v>
      </c>
      <c r="F34" s="44" t="s">
        <v>29</v>
      </c>
      <c r="G34" s="44" t="s">
        <v>41</v>
      </c>
      <c r="H34" s="44" t="s">
        <v>31</v>
      </c>
      <c r="I34" s="44" t="s">
        <v>36</v>
      </c>
      <c r="J34" s="49" t="s">
        <v>68</v>
      </c>
      <c r="K34" s="46">
        <f>K35</f>
        <v>10</v>
      </c>
      <c r="L34" s="46">
        <f>L35</f>
        <v>11</v>
      </c>
      <c r="M34" s="46">
        <f>M35</f>
        <v>12</v>
      </c>
      <c r="N34" s="47"/>
      <c r="O34" s="48"/>
      <c r="P34" s="48"/>
      <c r="Q34" s="48"/>
    </row>
    <row r="35" spans="1:24" ht="47.25">
      <c r="A35" s="37">
        <f t="shared" si="0"/>
        <v>23</v>
      </c>
      <c r="B35" s="44" t="s">
        <v>35</v>
      </c>
      <c r="C35" s="44" t="s">
        <v>21</v>
      </c>
      <c r="D35" s="44" t="s">
        <v>63</v>
      </c>
      <c r="E35" s="44" t="s">
        <v>67</v>
      </c>
      <c r="F35" s="44" t="s">
        <v>45</v>
      </c>
      <c r="G35" s="44" t="s">
        <v>41</v>
      </c>
      <c r="H35" s="44" t="s">
        <v>31</v>
      </c>
      <c r="I35" s="44" t="s">
        <v>36</v>
      </c>
      <c r="J35" s="49" t="s">
        <v>69</v>
      </c>
      <c r="K35" s="46">
        <v>10</v>
      </c>
      <c r="L35" s="46">
        <v>11</v>
      </c>
      <c r="M35" s="46">
        <v>12</v>
      </c>
      <c r="N35" s="47"/>
      <c r="O35" s="48"/>
      <c r="P35" s="48"/>
      <c r="Q35" s="48"/>
    </row>
    <row r="36" spans="1:24">
      <c r="A36" s="37">
        <f t="shared" si="0"/>
        <v>24</v>
      </c>
      <c r="B36" s="44" t="s">
        <v>35</v>
      </c>
      <c r="C36" s="44" t="s">
        <v>21</v>
      </c>
      <c r="D36" s="44" t="s">
        <v>70</v>
      </c>
      <c r="E36" s="44" t="s">
        <v>30</v>
      </c>
      <c r="F36" s="44" t="s">
        <v>29</v>
      </c>
      <c r="G36" s="44" t="s">
        <v>30</v>
      </c>
      <c r="H36" s="44" t="s">
        <v>31</v>
      </c>
      <c r="I36" s="44" t="s">
        <v>29</v>
      </c>
      <c r="J36" s="45" t="s">
        <v>71</v>
      </c>
      <c r="K36" s="46">
        <f t="shared" ref="K36:M37" si="2">K37</f>
        <v>2100</v>
      </c>
      <c r="L36" s="46">
        <f t="shared" si="2"/>
        <v>2370</v>
      </c>
      <c r="M36" s="46">
        <f t="shared" si="2"/>
        <v>2467</v>
      </c>
      <c r="N36" s="47"/>
      <c r="O36" s="48"/>
      <c r="P36" s="48"/>
      <c r="Q36" s="48"/>
    </row>
    <row r="37" spans="1:24" ht="31.5">
      <c r="A37" s="37">
        <f t="shared" si="0"/>
        <v>25</v>
      </c>
      <c r="B37" s="44" t="s">
        <v>35</v>
      </c>
      <c r="C37" s="44" t="s">
        <v>21</v>
      </c>
      <c r="D37" s="44" t="s">
        <v>70</v>
      </c>
      <c r="E37" s="44" t="s">
        <v>52</v>
      </c>
      <c r="F37" s="44" t="s">
        <v>29</v>
      </c>
      <c r="G37" s="44" t="s">
        <v>33</v>
      </c>
      <c r="H37" s="44" t="s">
        <v>31</v>
      </c>
      <c r="I37" s="44" t="s">
        <v>36</v>
      </c>
      <c r="J37" s="49" t="s">
        <v>72</v>
      </c>
      <c r="K37" s="46">
        <f t="shared" si="2"/>
        <v>2100</v>
      </c>
      <c r="L37" s="46">
        <f t="shared" si="2"/>
        <v>2370</v>
      </c>
      <c r="M37" s="46">
        <f t="shared" si="2"/>
        <v>2467</v>
      </c>
      <c r="N37" s="47"/>
      <c r="O37" s="48"/>
      <c r="P37" s="48"/>
      <c r="Q37" s="48"/>
    </row>
    <row r="38" spans="1:24" ht="47.25">
      <c r="A38" s="37">
        <f t="shared" si="0"/>
        <v>26</v>
      </c>
      <c r="B38" s="44" t="s">
        <v>35</v>
      </c>
      <c r="C38" s="44" t="s">
        <v>21</v>
      </c>
      <c r="D38" s="44" t="s">
        <v>70</v>
      </c>
      <c r="E38" s="44" t="s">
        <v>52</v>
      </c>
      <c r="F38" s="44" t="s">
        <v>38</v>
      </c>
      <c r="G38" s="44" t="s">
        <v>33</v>
      </c>
      <c r="H38" s="44" t="s">
        <v>31</v>
      </c>
      <c r="I38" s="44" t="s">
        <v>36</v>
      </c>
      <c r="J38" s="49" t="s">
        <v>73</v>
      </c>
      <c r="K38" s="46">
        <v>2100</v>
      </c>
      <c r="L38" s="46">
        <v>2370</v>
      </c>
      <c r="M38" s="46">
        <v>2467</v>
      </c>
      <c r="N38" s="47"/>
      <c r="O38" s="48"/>
      <c r="P38" s="48"/>
      <c r="Q38" s="48"/>
    </row>
    <row r="39" spans="1:24" ht="47.25">
      <c r="A39" s="37">
        <f t="shared" si="0"/>
        <v>27</v>
      </c>
      <c r="B39" s="44" t="s">
        <v>29</v>
      </c>
      <c r="C39" s="44" t="s">
        <v>21</v>
      </c>
      <c r="D39" s="44" t="s">
        <v>74</v>
      </c>
      <c r="E39" s="44" t="s">
        <v>30</v>
      </c>
      <c r="F39" s="44" t="s">
        <v>29</v>
      </c>
      <c r="G39" s="44" t="s">
        <v>30</v>
      </c>
      <c r="H39" s="44" t="s">
        <v>31</v>
      </c>
      <c r="I39" s="44" t="s">
        <v>29</v>
      </c>
      <c r="J39" s="53" t="s">
        <v>75</v>
      </c>
      <c r="K39" s="46">
        <f>K40+K49</f>
        <v>11200</v>
      </c>
      <c r="L39" s="46">
        <f>L40+L49</f>
        <v>11410</v>
      </c>
      <c r="M39" s="46">
        <f>M40+M49</f>
        <v>11540</v>
      </c>
      <c r="N39" s="47"/>
      <c r="O39" s="48"/>
      <c r="P39" s="48"/>
      <c r="Q39" s="48"/>
    </row>
    <row r="40" spans="1:24" ht="94.5">
      <c r="A40" s="37">
        <f t="shared" si="0"/>
        <v>28</v>
      </c>
      <c r="B40" s="44" t="s">
        <v>29</v>
      </c>
      <c r="C40" s="44" t="s">
        <v>21</v>
      </c>
      <c r="D40" s="44" t="s">
        <v>74</v>
      </c>
      <c r="E40" s="44" t="s">
        <v>63</v>
      </c>
      <c r="F40" s="44" t="s">
        <v>29</v>
      </c>
      <c r="G40" s="44" t="s">
        <v>30</v>
      </c>
      <c r="H40" s="44" t="s">
        <v>31</v>
      </c>
      <c r="I40" s="44" t="s">
        <v>76</v>
      </c>
      <c r="J40" s="49" t="s">
        <v>77</v>
      </c>
      <c r="K40" s="46">
        <f>K41+K43+K45+K47</f>
        <v>10900</v>
      </c>
      <c r="L40" s="46">
        <f t="shared" ref="L40:M40" si="3">L41+L43+L45+L47</f>
        <v>11100</v>
      </c>
      <c r="M40" s="46">
        <f t="shared" si="3"/>
        <v>11220</v>
      </c>
      <c r="N40" s="47"/>
      <c r="O40" s="48"/>
      <c r="P40" s="48"/>
      <c r="Q40" s="48"/>
    </row>
    <row r="41" spans="1:24" ht="63">
      <c r="A41" s="37">
        <f t="shared" si="0"/>
        <v>29</v>
      </c>
      <c r="B41" s="44" t="s">
        <v>29</v>
      </c>
      <c r="C41" s="44" t="s">
        <v>21</v>
      </c>
      <c r="D41" s="44" t="s">
        <v>74</v>
      </c>
      <c r="E41" s="44" t="s">
        <v>63</v>
      </c>
      <c r="F41" s="44" t="s">
        <v>38</v>
      </c>
      <c r="G41" s="44" t="s">
        <v>30</v>
      </c>
      <c r="H41" s="44" t="s">
        <v>31</v>
      </c>
      <c r="I41" s="44" t="s">
        <v>76</v>
      </c>
      <c r="J41" s="49" t="s">
        <v>78</v>
      </c>
      <c r="K41" s="46">
        <f>K42</f>
        <v>2400</v>
      </c>
      <c r="L41" s="46">
        <f>L42</f>
        <v>2500</v>
      </c>
      <c r="M41" s="46">
        <f>M42</f>
        <v>2520</v>
      </c>
      <c r="N41" s="47"/>
      <c r="O41" s="48"/>
      <c r="P41" s="48"/>
      <c r="Q41" s="48"/>
    </row>
    <row r="42" spans="1:24" ht="94.5">
      <c r="A42" s="37">
        <f t="shared" si="0"/>
        <v>30</v>
      </c>
      <c r="B42" s="44" t="s">
        <v>79</v>
      </c>
      <c r="C42" s="44" t="s">
        <v>21</v>
      </c>
      <c r="D42" s="44" t="s">
        <v>74</v>
      </c>
      <c r="E42" s="44" t="s">
        <v>63</v>
      </c>
      <c r="F42" s="44" t="s">
        <v>80</v>
      </c>
      <c r="G42" s="44" t="s">
        <v>63</v>
      </c>
      <c r="H42" s="44" t="s">
        <v>31</v>
      </c>
      <c r="I42" s="44" t="s">
        <v>76</v>
      </c>
      <c r="J42" s="49" t="s">
        <v>81</v>
      </c>
      <c r="K42" s="46">
        <v>2400</v>
      </c>
      <c r="L42" s="46">
        <v>2500</v>
      </c>
      <c r="M42" s="46">
        <v>2520</v>
      </c>
      <c r="N42" s="47"/>
      <c r="O42" s="48"/>
      <c r="P42" s="48"/>
      <c r="Q42" s="48"/>
    </row>
    <row r="43" spans="1:24" ht="75">
      <c r="A43" s="37">
        <f t="shared" si="0"/>
        <v>31</v>
      </c>
      <c r="B43" s="44" t="s">
        <v>79</v>
      </c>
      <c r="C43" s="44" t="s">
        <v>21</v>
      </c>
      <c r="D43" s="44" t="s">
        <v>74</v>
      </c>
      <c r="E43" s="44" t="s">
        <v>63</v>
      </c>
      <c r="F43" s="44" t="s">
        <v>45</v>
      </c>
      <c r="G43" s="44" t="s">
        <v>30</v>
      </c>
      <c r="H43" s="44" t="s">
        <v>31</v>
      </c>
      <c r="I43" s="44" t="s">
        <v>76</v>
      </c>
      <c r="J43" s="54" t="s">
        <v>82</v>
      </c>
      <c r="K43" s="46">
        <f>K44</f>
        <v>300</v>
      </c>
      <c r="L43" s="46">
        <f t="shared" ref="L43:M43" si="4">L44</f>
        <v>0</v>
      </c>
      <c r="M43" s="46">
        <f t="shared" si="4"/>
        <v>0</v>
      </c>
      <c r="N43" s="47"/>
      <c r="O43" s="48"/>
      <c r="P43" s="48"/>
      <c r="Q43" s="48"/>
    </row>
    <row r="44" spans="1:24" ht="75">
      <c r="A44" s="37">
        <f t="shared" si="0"/>
        <v>32</v>
      </c>
      <c r="B44" s="44" t="s">
        <v>79</v>
      </c>
      <c r="C44" s="44" t="s">
        <v>21</v>
      </c>
      <c r="D44" s="44" t="s">
        <v>74</v>
      </c>
      <c r="E44" s="44" t="s">
        <v>63</v>
      </c>
      <c r="F44" s="44" t="s">
        <v>83</v>
      </c>
      <c r="G44" s="44" t="s">
        <v>63</v>
      </c>
      <c r="H44" s="44" t="s">
        <v>31</v>
      </c>
      <c r="I44" s="44" t="s">
        <v>76</v>
      </c>
      <c r="J44" s="54" t="s">
        <v>84</v>
      </c>
      <c r="K44" s="46">
        <v>300</v>
      </c>
      <c r="L44" s="46">
        <v>0</v>
      </c>
      <c r="M44" s="46">
        <v>0</v>
      </c>
      <c r="N44" s="47"/>
      <c r="O44" s="48"/>
      <c r="P44" s="48"/>
      <c r="Q44" s="48"/>
    </row>
    <row r="45" spans="1:24" ht="75">
      <c r="A45" s="37">
        <f t="shared" si="0"/>
        <v>33</v>
      </c>
      <c r="B45" s="44" t="s">
        <v>79</v>
      </c>
      <c r="C45" s="44" t="s">
        <v>21</v>
      </c>
      <c r="D45" s="44" t="s">
        <v>74</v>
      </c>
      <c r="E45" s="44" t="s">
        <v>63</v>
      </c>
      <c r="F45" s="44" t="s">
        <v>47</v>
      </c>
      <c r="G45" s="44" t="s">
        <v>30</v>
      </c>
      <c r="H45" s="44" t="s">
        <v>31</v>
      </c>
      <c r="I45" s="44" t="s">
        <v>76</v>
      </c>
      <c r="J45" s="54" t="s">
        <v>85</v>
      </c>
      <c r="K45" s="46">
        <f>K46</f>
        <v>100</v>
      </c>
      <c r="L45" s="46">
        <f t="shared" ref="L45:M45" si="5">L46</f>
        <v>0</v>
      </c>
      <c r="M45" s="46">
        <f t="shared" si="5"/>
        <v>0</v>
      </c>
      <c r="N45" s="47"/>
      <c r="O45" s="48"/>
      <c r="P45" s="48"/>
      <c r="Q45" s="48"/>
    </row>
    <row r="46" spans="1:24" ht="60">
      <c r="A46" s="37">
        <f t="shared" si="0"/>
        <v>34</v>
      </c>
      <c r="B46" s="44" t="s">
        <v>79</v>
      </c>
      <c r="C46" s="44" t="s">
        <v>21</v>
      </c>
      <c r="D46" s="44" t="s">
        <v>74</v>
      </c>
      <c r="E46" s="44" t="s">
        <v>63</v>
      </c>
      <c r="F46" s="44" t="s">
        <v>86</v>
      </c>
      <c r="G46" s="44" t="s">
        <v>63</v>
      </c>
      <c r="H46" s="44" t="s">
        <v>31</v>
      </c>
      <c r="I46" s="44" t="s">
        <v>76</v>
      </c>
      <c r="J46" s="54" t="s">
        <v>87</v>
      </c>
      <c r="K46" s="46">
        <v>100</v>
      </c>
      <c r="L46" s="46">
        <v>0</v>
      </c>
      <c r="M46" s="46">
        <v>0</v>
      </c>
      <c r="N46" s="47"/>
      <c r="O46" s="48"/>
      <c r="P46" s="48"/>
      <c r="Q46" s="48"/>
      <c r="X46" s="8">
        <v>0</v>
      </c>
    </row>
    <row r="47" spans="1:24" ht="47.25">
      <c r="A47" s="37">
        <f t="shared" si="0"/>
        <v>35</v>
      </c>
      <c r="B47" s="44" t="s">
        <v>79</v>
      </c>
      <c r="C47" s="44" t="s">
        <v>21</v>
      </c>
      <c r="D47" s="44" t="s">
        <v>74</v>
      </c>
      <c r="E47" s="44" t="s">
        <v>63</v>
      </c>
      <c r="F47" s="44" t="s">
        <v>88</v>
      </c>
      <c r="G47" s="44" t="s">
        <v>30</v>
      </c>
      <c r="H47" s="44" t="s">
        <v>31</v>
      </c>
      <c r="I47" s="44" t="s">
        <v>76</v>
      </c>
      <c r="J47" s="55" t="s">
        <v>89</v>
      </c>
      <c r="K47" s="46">
        <f>K48</f>
        <v>8100</v>
      </c>
      <c r="L47" s="46">
        <f>L48</f>
        <v>8600</v>
      </c>
      <c r="M47" s="46">
        <f>M48</f>
        <v>8700</v>
      </c>
      <c r="N47" s="47"/>
      <c r="O47" s="48"/>
      <c r="P47" s="48"/>
      <c r="Q47" s="48"/>
    </row>
    <row r="48" spans="1:24" ht="47.25">
      <c r="A48" s="37">
        <f t="shared" si="0"/>
        <v>36</v>
      </c>
      <c r="B48" s="44" t="s">
        <v>79</v>
      </c>
      <c r="C48" s="44" t="s">
        <v>21</v>
      </c>
      <c r="D48" s="44" t="s">
        <v>74</v>
      </c>
      <c r="E48" s="44" t="s">
        <v>63</v>
      </c>
      <c r="F48" s="44" t="s">
        <v>90</v>
      </c>
      <c r="G48" s="44" t="s">
        <v>63</v>
      </c>
      <c r="H48" s="44" t="s">
        <v>31</v>
      </c>
      <c r="I48" s="44" t="s">
        <v>76</v>
      </c>
      <c r="J48" s="56" t="s">
        <v>91</v>
      </c>
      <c r="K48" s="46">
        <v>8100</v>
      </c>
      <c r="L48" s="46">
        <v>8600</v>
      </c>
      <c r="M48" s="46">
        <v>8700</v>
      </c>
      <c r="N48" s="47"/>
      <c r="O48" s="48"/>
      <c r="P48" s="48"/>
      <c r="Q48" s="48"/>
    </row>
    <row r="49" spans="1:17" ht="31.5">
      <c r="A49" s="37">
        <f t="shared" si="0"/>
        <v>37</v>
      </c>
      <c r="B49" s="44" t="s">
        <v>79</v>
      </c>
      <c r="C49" s="44" t="s">
        <v>21</v>
      </c>
      <c r="D49" s="44" t="s">
        <v>74</v>
      </c>
      <c r="E49" s="44" t="s">
        <v>92</v>
      </c>
      <c r="F49" s="44" t="s">
        <v>29</v>
      </c>
      <c r="G49" s="44" t="s">
        <v>30</v>
      </c>
      <c r="H49" s="44" t="s">
        <v>31</v>
      </c>
      <c r="I49" s="44" t="s">
        <v>76</v>
      </c>
      <c r="J49" s="51" t="s">
        <v>93</v>
      </c>
      <c r="K49" s="46">
        <f t="shared" ref="K49:M50" si="6">K50</f>
        <v>300</v>
      </c>
      <c r="L49" s="46">
        <f t="shared" si="6"/>
        <v>310</v>
      </c>
      <c r="M49" s="46">
        <f t="shared" si="6"/>
        <v>320</v>
      </c>
      <c r="N49" s="47"/>
      <c r="O49" s="48"/>
      <c r="P49" s="48"/>
      <c r="Q49" s="48"/>
    </row>
    <row r="50" spans="1:17" ht="47.25">
      <c r="A50" s="37">
        <f t="shared" si="0"/>
        <v>38</v>
      </c>
      <c r="B50" s="44" t="s">
        <v>79</v>
      </c>
      <c r="C50" s="44" t="s">
        <v>21</v>
      </c>
      <c r="D50" s="44" t="s">
        <v>74</v>
      </c>
      <c r="E50" s="44" t="s">
        <v>92</v>
      </c>
      <c r="F50" s="44" t="s">
        <v>38</v>
      </c>
      <c r="G50" s="44" t="s">
        <v>30</v>
      </c>
      <c r="H50" s="44" t="s">
        <v>31</v>
      </c>
      <c r="I50" s="44" t="s">
        <v>76</v>
      </c>
      <c r="J50" s="51" t="s">
        <v>94</v>
      </c>
      <c r="K50" s="46">
        <f t="shared" si="6"/>
        <v>300</v>
      </c>
      <c r="L50" s="46">
        <f t="shared" si="6"/>
        <v>310</v>
      </c>
      <c r="M50" s="46">
        <f t="shared" si="6"/>
        <v>320</v>
      </c>
      <c r="N50" s="47"/>
      <c r="O50" s="48"/>
      <c r="P50" s="48"/>
      <c r="Q50" s="48"/>
    </row>
    <row r="51" spans="1:17" ht="63">
      <c r="A51" s="37">
        <f t="shared" si="0"/>
        <v>39</v>
      </c>
      <c r="B51" s="44" t="s">
        <v>79</v>
      </c>
      <c r="C51" s="44" t="s">
        <v>21</v>
      </c>
      <c r="D51" s="44" t="s">
        <v>74</v>
      </c>
      <c r="E51" s="44" t="s">
        <v>92</v>
      </c>
      <c r="F51" s="44" t="s">
        <v>95</v>
      </c>
      <c r="G51" s="44" t="s">
        <v>63</v>
      </c>
      <c r="H51" s="44" t="s">
        <v>31</v>
      </c>
      <c r="I51" s="44" t="s">
        <v>76</v>
      </c>
      <c r="J51" s="51" t="s">
        <v>96</v>
      </c>
      <c r="K51" s="46">
        <v>300</v>
      </c>
      <c r="L51" s="46">
        <v>310</v>
      </c>
      <c r="M51" s="46">
        <v>320</v>
      </c>
      <c r="N51" s="47"/>
      <c r="O51" s="48"/>
      <c r="P51" s="48"/>
      <c r="Q51" s="48"/>
    </row>
    <row r="52" spans="1:17" ht="31.5">
      <c r="A52" s="37">
        <f t="shared" si="0"/>
        <v>40</v>
      </c>
      <c r="B52" s="44" t="s">
        <v>97</v>
      </c>
      <c r="C52" s="44" t="s">
        <v>21</v>
      </c>
      <c r="D52" s="44" t="s">
        <v>98</v>
      </c>
      <c r="E52" s="44" t="s">
        <v>30</v>
      </c>
      <c r="F52" s="44" t="s">
        <v>29</v>
      </c>
      <c r="G52" s="44" t="s">
        <v>30</v>
      </c>
      <c r="H52" s="44" t="s">
        <v>31</v>
      </c>
      <c r="I52" s="44" t="s">
        <v>29</v>
      </c>
      <c r="J52" s="45" t="s">
        <v>99</v>
      </c>
      <c r="K52" s="46">
        <f>K53</f>
        <v>200</v>
      </c>
      <c r="L52" s="46">
        <f>L53</f>
        <v>210</v>
      </c>
      <c r="M52" s="46">
        <f>M53</f>
        <v>220</v>
      </c>
      <c r="N52" s="47"/>
      <c r="O52" s="48"/>
      <c r="P52" s="48"/>
      <c r="Q52" s="48"/>
    </row>
    <row r="53" spans="1:17">
      <c r="A53" s="37">
        <f t="shared" si="0"/>
        <v>41</v>
      </c>
      <c r="B53" s="44" t="s">
        <v>97</v>
      </c>
      <c r="C53" s="44" t="s">
        <v>21</v>
      </c>
      <c r="D53" s="44" t="s">
        <v>98</v>
      </c>
      <c r="E53" s="44" t="s">
        <v>33</v>
      </c>
      <c r="F53" s="44" t="s">
        <v>29</v>
      </c>
      <c r="G53" s="44" t="s">
        <v>33</v>
      </c>
      <c r="H53" s="44" t="s">
        <v>31</v>
      </c>
      <c r="I53" s="44" t="s">
        <v>76</v>
      </c>
      <c r="J53" s="57" t="s">
        <v>100</v>
      </c>
      <c r="K53" s="46">
        <f>K54+K55+K56</f>
        <v>200</v>
      </c>
      <c r="L53" s="46">
        <f t="shared" ref="L53:M53" si="7">L54+L55+L56</f>
        <v>210</v>
      </c>
      <c r="M53" s="46">
        <f t="shared" si="7"/>
        <v>220</v>
      </c>
      <c r="N53" s="47"/>
      <c r="O53" s="48"/>
      <c r="P53" s="48"/>
      <c r="Q53" s="48"/>
    </row>
    <row r="54" spans="1:17" ht="31.5">
      <c r="A54" s="37">
        <f t="shared" si="0"/>
        <v>42</v>
      </c>
      <c r="B54" s="44" t="s">
        <v>97</v>
      </c>
      <c r="C54" s="44" t="s">
        <v>21</v>
      </c>
      <c r="D54" s="44" t="s">
        <v>98</v>
      </c>
      <c r="E54" s="44" t="s">
        <v>33</v>
      </c>
      <c r="F54" s="44" t="s">
        <v>38</v>
      </c>
      <c r="G54" s="44" t="s">
        <v>33</v>
      </c>
      <c r="H54" s="44" t="s">
        <v>31</v>
      </c>
      <c r="I54" s="44" t="s">
        <v>76</v>
      </c>
      <c r="J54" s="45" t="s">
        <v>101</v>
      </c>
      <c r="K54" s="46">
        <v>50.3</v>
      </c>
      <c r="L54" s="46">
        <v>92</v>
      </c>
      <c r="M54" s="46">
        <v>95</v>
      </c>
      <c r="N54" s="47"/>
      <c r="O54" s="48"/>
      <c r="P54" s="48"/>
      <c r="Q54" s="48"/>
    </row>
    <row r="55" spans="1:17" ht="31.5">
      <c r="A55" s="37">
        <f t="shared" si="0"/>
        <v>43</v>
      </c>
      <c r="B55" s="44" t="s">
        <v>97</v>
      </c>
      <c r="C55" s="44" t="s">
        <v>21</v>
      </c>
      <c r="D55" s="44" t="s">
        <v>98</v>
      </c>
      <c r="E55" s="44" t="s">
        <v>33</v>
      </c>
      <c r="F55" s="44" t="s">
        <v>45</v>
      </c>
      <c r="G55" s="44" t="s">
        <v>33</v>
      </c>
      <c r="H55" s="44" t="s">
        <v>31</v>
      </c>
      <c r="I55" s="44" t="s">
        <v>76</v>
      </c>
      <c r="J55" s="56" t="s">
        <v>102</v>
      </c>
      <c r="K55" s="46">
        <v>0</v>
      </c>
      <c r="L55" s="46">
        <v>0.4</v>
      </c>
      <c r="M55" s="46">
        <v>0.5</v>
      </c>
      <c r="N55" s="47"/>
      <c r="O55" s="48"/>
      <c r="P55" s="48"/>
      <c r="Q55" s="48"/>
    </row>
    <row r="56" spans="1:17">
      <c r="A56" s="37">
        <f t="shared" si="0"/>
        <v>44</v>
      </c>
      <c r="B56" s="44" t="s">
        <v>97</v>
      </c>
      <c r="C56" s="44" t="s">
        <v>21</v>
      </c>
      <c r="D56" s="44" t="s">
        <v>98</v>
      </c>
      <c r="E56" s="44" t="s">
        <v>33</v>
      </c>
      <c r="F56" s="44" t="s">
        <v>49</v>
      </c>
      <c r="G56" s="44" t="s">
        <v>33</v>
      </c>
      <c r="H56" s="44" t="s">
        <v>31</v>
      </c>
      <c r="I56" s="44" t="s">
        <v>76</v>
      </c>
      <c r="J56" s="45" t="s">
        <v>103</v>
      </c>
      <c r="K56" s="46">
        <v>149.69999999999999</v>
      </c>
      <c r="L56" s="46">
        <v>117.6</v>
      </c>
      <c r="M56" s="46">
        <v>124.5</v>
      </c>
      <c r="N56" s="47"/>
      <c r="O56" s="48"/>
      <c r="P56" s="48"/>
      <c r="Q56" s="48"/>
    </row>
    <row r="57" spans="1:17" ht="31.5">
      <c r="A57" s="37">
        <f t="shared" si="0"/>
        <v>45</v>
      </c>
      <c r="B57" s="44" t="s">
        <v>29</v>
      </c>
      <c r="C57" s="44" t="s">
        <v>21</v>
      </c>
      <c r="D57" s="44" t="s">
        <v>104</v>
      </c>
      <c r="E57" s="44" t="s">
        <v>30</v>
      </c>
      <c r="F57" s="44" t="s">
        <v>29</v>
      </c>
      <c r="G57" s="44" t="s">
        <v>30</v>
      </c>
      <c r="H57" s="44" t="s">
        <v>31</v>
      </c>
      <c r="I57" s="44" t="s">
        <v>29</v>
      </c>
      <c r="J57" s="45" t="s">
        <v>105</v>
      </c>
      <c r="K57" s="46">
        <f>K58+K61</f>
        <v>14030.4</v>
      </c>
      <c r="L57" s="46">
        <f>L58+L61</f>
        <v>7141.7</v>
      </c>
      <c r="M57" s="46">
        <f>M58+M61</f>
        <v>7537.2</v>
      </c>
      <c r="N57" s="47"/>
      <c r="O57" s="48"/>
      <c r="P57" s="48"/>
      <c r="Q57" s="48"/>
    </row>
    <row r="58" spans="1:17">
      <c r="A58" s="37">
        <f t="shared" si="0"/>
        <v>46</v>
      </c>
      <c r="B58" s="44" t="s">
        <v>106</v>
      </c>
      <c r="C58" s="44" t="s">
        <v>21</v>
      </c>
      <c r="D58" s="44" t="s">
        <v>104</v>
      </c>
      <c r="E58" s="44" t="s">
        <v>33</v>
      </c>
      <c r="F58" s="44" t="s">
        <v>29</v>
      </c>
      <c r="G58" s="44" t="s">
        <v>30</v>
      </c>
      <c r="H58" s="44" t="s">
        <v>31</v>
      </c>
      <c r="I58" s="44" t="s">
        <v>107</v>
      </c>
      <c r="J58" s="55" t="s">
        <v>108</v>
      </c>
      <c r="K58" s="46">
        <f t="shared" ref="K58:M59" si="8">K59</f>
        <v>13781.4</v>
      </c>
      <c r="L58" s="46">
        <f t="shared" si="8"/>
        <v>6911.7</v>
      </c>
      <c r="M58" s="46">
        <f t="shared" si="8"/>
        <v>7257.2</v>
      </c>
      <c r="N58" s="47"/>
      <c r="O58" s="48"/>
      <c r="P58" s="48"/>
      <c r="Q58" s="48"/>
    </row>
    <row r="59" spans="1:17">
      <c r="A59" s="37">
        <f t="shared" si="0"/>
        <v>47</v>
      </c>
      <c r="B59" s="44" t="s">
        <v>106</v>
      </c>
      <c r="C59" s="58" t="s">
        <v>21</v>
      </c>
      <c r="D59" s="58" t="s">
        <v>104</v>
      </c>
      <c r="E59" s="58" t="s">
        <v>33</v>
      </c>
      <c r="F59" s="58" t="s">
        <v>109</v>
      </c>
      <c r="G59" s="58" t="s">
        <v>30</v>
      </c>
      <c r="H59" s="58" t="s">
        <v>31</v>
      </c>
      <c r="I59" s="58" t="s">
        <v>107</v>
      </c>
      <c r="J59" s="57" t="s">
        <v>110</v>
      </c>
      <c r="K59" s="46">
        <f t="shared" si="8"/>
        <v>13781.4</v>
      </c>
      <c r="L59" s="46">
        <f t="shared" si="8"/>
        <v>6911.7</v>
      </c>
      <c r="M59" s="46">
        <f t="shared" si="8"/>
        <v>7257.2</v>
      </c>
      <c r="N59" s="47"/>
      <c r="O59" s="48"/>
      <c r="P59" s="48"/>
      <c r="Q59" s="48"/>
    </row>
    <row r="60" spans="1:17" ht="31.5">
      <c r="A60" s="37">
        <f t="shared" si="0"/>
        <v>48</v>
      </c>
      <c r="B60" s="44" t="s">
        <v>106</v>
      </c>
      <c r="C60" s="58" t="s">
        <v>21</v>
      </c>
      <c r="D60" s="58" t="s">
        <v>104</v>
      </c>
      <c r="E60" s="58" t="s">
        <v>33</v>
      </c>
      <c r="F60" s="58" t="s">
        <v>111</v>
      </c>
      <c r="G60" s="58" t="s">
        <v>63</v>
      </c>
      <c r="H60" s="58" t="s">
        <v>31</v>
      </c>
      <c r="I60" s="58" t="s">
        <v>107</v>
      </c>
      <c r="J60" s="55" t="s">
        <v>112</v>
      </c>
      <c r="K60" s="46">
        <v>13781.4</v>
      </c>
      <c r="L60" s="46">
        <v>6911.7</v>
      </c>
      <c r="M60" s="46">
        <v>7257.2</v>
      </c>
      <c r="N60" s="47"/>
      <c r="O60" s="48"/>
      <c r="P60" s="48"/>
      <c r="Q60" s="48"/>
    </row>
    <row r="61" spans="1:17">
      <c r="A61" s="37">
        <f t="shared" si="0"/>
        <v>49</v>
      </c>
      <c r="B61" s="50" t="s">
        <v>29</v>
      </c>
      <c r="C61" s="50" t="s">
        <v>21</v>
      </c>
      <c r="D61" s="50" t="s">
        <v>104</v>
      </c>
      <c r="E61" s="50" t="s">
        <v>41</v>
      </c>
      <c r="F61" s="50" t="s">
        <v>30</v>
      </c>
      <c r="G61" s="50" t="s">
        <v>30</v>
      </c>
      <c r="H61" s="50" t="s">
        <v>29</v>
      </c>
      <c r="I61" s="50" t="s">
        <v>107</v>
      </c>
      <c r="J61" s="59" t="s">
        <v>113</v>
      </c>
      <c r="K61" s="46">
        <f>K62+K64</f>
        <v>249</v>
      </c>
      <c r="L61" s="46">
        <f t="shared" ref="L61:M61" si="9">L62+L64</f>
        <v>230</v>
      </c>
      <c r="M61" s="46">
        <f t="shared" si="9"/>
        <v>280</v>
      </c>
      <c r="N61" s="47"/>
      <c r="O61" s="48"/>
      <c r="P61" s="48"/>
      <c r="Q61" s="48"/>
    </row>
    <row r="62" spans="1:17" ht="31.5">
      <c r="A62" s="37">
        <f t="shared" si="0"/>
        <v>50</v>
      </c>
      <c r="B62" s="50" t="s">
        <v>79</v>
      </c>
      <c r="C62" s="50" t="s">
        <v>21</v>
      </c>
      <c r="D62" s="50" t="s">
        <v>104</v>
      </c>
      <c r="E62" s="50" t="s">
        <v>41</v>
      </c>
      <c r="F62" s="50" t="s">
        <v>114</v>
      </c>
      <c r="G62" s="50" t="s">
        <v>30</v>
      </c>
      <c r="H62" s="50" t="s">
        <v>29</v>
      </c>
      <c r="I62" s="50" t="s">
        <v>107</v>
      </c>
      <c r="J62" s="60" t="s">
        <v>115</v>
      </c>
      <c r="K62" s="46">
        <f t="shared" ref="K62:M62" si="10">K63</f>
        <v>182</v>
      </c>
      <c r="L62" s="46">
        <f t="shared" si="10"/>
        <v>230</v>
      </c>
      <c r="M62" s="46">
        <f t="shared" si="10"/>
        <v>280</v>
      </c>
      <c r="N62" s="47"/>
      <c r="O62" s="48"/>
      <c r="P62" s="48"/>
      <c r="Q62" s="48"/>
    </row>
    <row r="63" spans="1:17" ht="47.25">
      <c r="A63" s="37">
        <f t="shared" si="0"/>
        <v>51</v>
      </c>
      <c r="B63" s="50" t="s">
        <v>79</v>
      </c>
      <c r="C63" s="50" t="s">
        <v>21</v>
      </c>
      <c r="D63" s="50" t="s">
        <v>104</v>
      </c>
      <c r="E63" s="50" t="s">
        <v>41</v>
      </c>
      <c r="F63" s="50" t="s">
        <v>116</v>
      </c>
      <c r="G63" s="50" t="s">
        <v>63</v>
      </c>
      <c r="H63" s="50" t="s">
        <v>29</v>
      </c>
      <c r="I63" s="50" t="s">
        <v>107</v>
      </c>
      <c r="J63" s="49" t="s">
        <v>117</v>
      </c>
      <c r="K63" s="46">
        <v>182</v>
      </c>
      <c r="L63" s="46">
        <v>230</v>
      </c>
      <c r="M63" s="46">
        <v>280</v>
      </c>
      <c r="N63" s="47"/>
      <c r="O63" s="48"/>
      <c r="P63" s="48"/>
      <c r="Q63" s="48"/>
    </row>
    <row r="64" spans="1:17">
      <c r="A64" s="37">
        <f t="shared" si="0"/>
        <v>52</v>
      </c>
      <c r="B64" s="50" t="s">
        <v>118</v>
      </c>
      <c r="C64" s="50" t="s">
        <v>21</v>
      </c>
      <c r="D64" s="50" t="s">
        <v>104</v>
      </c>
      <c r="E64" s="50" t="s">
        <v>41</v>
      </c>
      <c r="F64" s="50" t="s">
        <v>119</v>
      </c>
      <c r="G64" s="50" t="s">
        <v>30</v>
      </c>
      <c r="H64" s="50" t="s">
        <v>29</v>
      </c>
      <c r="I64" s="50" t="s">
        <v>107</v>
      </c>
      <c r="J64" s="61" t="s">
        <v>120</v>
      </c>
      <c r="K64" s="46">
        <f>K66+K65</f>
        <v>67</v>
      </c>
      <c r="L64" s="46">
        <f t="shared" ref="L64:M64" si="11">L66+L65</f>
        <v>0</v>
      </c>
      <c r="M64" s="46">
        <f t="shared" si="11"/>
        <v>0</v>
      </c>
      <c r="N64" s="47"/>
      <c r="O64" s="48"/>
      <c r="P64" s="48"/>
      <c r="Q64" s="48"/>
    </row>
    <row r="65" spans="1:17" ht="30">
      <c r="A65" s="37">
        <f t="shared" si="0"/>
        <v>53</v>
      </c>
      <c r="B65" s="50" t="s">
        <v>79</v>
      </c>
      <c r="C65" s="50" t="s">
        <v>21</v>
      </c>
      <c r="D65" s="50" t="s">
        <v>104</v>
      </c>
      <c r="E65" s="50" t="s">
        <v>41</v>
      </c>
      <c r="F65" s="50" t="s">
        <v>111</v>
      </c>
      <c r="G65" s="50" t="s">
        <v>63</v>
      </c>
      <c r="H65" s="50" t="s">
        <v>29</v>
      </c>
      <c r="I65" s="50" t="s">
        <v>107</v>
      </c>
      <c r="J65" s="54" t="s">
        <v>121</v>
      </c>
      <c r="K65" s="46">
        <v>30</v>
      </c>
      <c r="L65" s="46">
        <v>0</v>
      </c>
      <c r="M65" s="46">
        <v>0</v>
      </c>
      <c r="N65" s="47"/>
      <c r="O65" s="48"/>
      <c r="P65" s="48"/>
      <c r="Q65" s="48"/>
    </row>
    <row r="66" spans="1:17" ht="30">
      <c r="A66" s="37">
        <f t="shared" si="0"/>
        <v>54</v>
      </c>
      <c r="B66" s="50" t="s">
        <v>118</v>
      </c>
      <c r="C66" s="50" t="s">
        <v>21</v>
      </c>
      <c r="D66" s="50" t="s">
        <v>104</v>
      </c>
      <c r="E66" s="50" t="s">
        <v>41</v>
      </c>
      <c r="F66" s="50" t="s">
        <v>111</v>
      </c>
      <c r="G66" s="50" t="s">
        <v>63</v>
      </c>
      <c r="H66" s="50" t="s">
        <v>29</v>
      </c>
      <c r="I66" s="50" t="s">
        <v>107</v>
      </c>
      <c r="J66" s="54" t="s">
        <v>121</v>
      </c>
      <c r="K66" s="46">
        <v>37</v>
      </c>
      <c r="L66" s="46">
        <v>0</v>
      </c>
      <c r="M66" s="46">
        <v>0</v>
      </c>
      <c r="N66" s="47"/>
      <c r="O66" s="48"/>
      <c r="P66" s="48"/>
      <c r="Q66" s="48"/>
    </row>
    <row r="67" spans="1:17" ht="31.5">
      <c r="A67" s="37">
        <f t="shared" si="0"/>
        <v>55</v>
      </c>
      <c r="B67" s="44" t="s">
        <v>29</v>
      </c>
      <c r="C67" s="44" t="s">
        <v>21</v>
      </c>
      <c r="D67" s="44" t="s">
        <v>122</v>
      </c>
      <c r="E67" s="44" t="s">
        <v>30</v>
      </c>
      <c r="F67" s="44" t="s">
        <v>29</v>
      </c>
      <c r="G67" s="44" t="s">
        <v>30</v>
      </c>
      <c r="H67" s="44" t="s">
        <v>31</v>
      </c>
      <c r="I67" s="44" t="s">
        <v>29</v>
      </c>
      <c r="J67" s="45" t="s">
        <v>123</v>
      </c>
      <c r="K67" s="46">
        <f>K68+K71</f>
        <v>1030</v>
      </c>
      <c r="L67" s="46">
        <f>L68+L71</f>
        <v>620</v>
      </c>
      <c r="M67" s="46">
        <f>M68+M71</f>
        <v>580</v>
      </c>
      <c r="N67" s="47"/>
      <c r="O67" s="48"/>
      <c r="P67" s="48"/>
      <c r="Q67" s="48"/>
    </row>
    <row r="68" spans="1:17" ht="94.5">
      <c r="A68" s="37">
        <f t="shared" si="0"/>
        <v>56</v>
      </c>
      <c r="B68" s="44" t="s">
        <v>79</v>
      </c>
      <c r="C68" s="44" t="s">
        <v>21</v>
      </c>
      <c r="D68" s="44" t="s">
        <v>122</v>
      </c>
      <c r="E68" s="44" t="s">
        <v>41</v>
      </c>
      <c r="F68" s="44" t="s">
        <v>29</v>
      </c>
      <c r="G68" s="44" t="s">
        <v>30</v>
      </c>
      <c r="H68" s="44" t="s">
        <v>31</v>
      </c>
      <c r="I68" s="44" t="s">
        <v>29</v>
      </c>
      <c r="J68" s="53" t="s">
        <v>124</v>
      </c>
      <c r="K68" s="46">
        <f t="shared" ref="K68:M69" si="12">K69</f>
        <v>200</v>
      </c>
      <c r="L68" s="46">
        <f t="shared" si="12"/>
        <v>200</v>
      </c>
      <c r="M68" s="46">
        <f t="shared" si="12"/>
        <v>200</v>
      </c>
      <c r="N68" s="47"/>
      <c r="O68" s="48"/>
      <c r="P68" s="48"/>
      <c r="Q68" s="48"/>
    </row>
    <row r="69" spans="1:17" ht="94.5">
      <c r="A69" s="37">
        <f t="shared" si="0"/>
        <v>57</v>
      </c>
      <c r="B69" s="44" t="s">
        <v>79</v>
      </c>
      <c r="C69" s="44" t="s">
        <v>21</v>
      </c>
      <c r="D69" s="44" t="s">
        <v>122</v>
      </c>
      <c r="E69" s="44" t="s">
        <v>41</v>
      </c>
      <c r="F69" s="44" t="s">
        <v>125</v>
      </c>
      <c r="G69" s="44" t="s">
        <v>30</v>
      </c>
      <c r="H69" s="44" t="s">
        <v>31</v>
      </c>
      <c r="I69" s="44" t="s">
        <v>126</v>
      </c>
      <c r="J69" s="62" t="s">
        <v>127</v>
      </c>
      <c r="K69" s="46">
        <f t="shared" si="12"/>
        <v>200</v>
      </c>
      <c r="L69" s="46">
        <f t="shared" si="12"/>
        <v>200</v>
      </c>
      <c r="M69" s="46">
        <f t="shared" si="12"/>
        <v>200</v>
      </c>
      <c r="N69" s="47"/>
      <c r="O69" s="48"/>
      <c r="P69" s="48"/>
      <c r="Q69" s="48"/>
    </row>
    <row r="70" spans="1:17" ht="94.5">
      <c r="A70" s="37">
        <f t="shared" si="0"/>
        <v>58</v>
      </c>
      <c r="B70" s="44" t="s">
        <v>79</v>
      </c>
      <c r="C70" s="44" t="s">
        <v>21</v>
      </c>
      <c r="D70" s="44" t="s">
        <v>122</v>
      </c>
      <c r="E70" s="44" t="s">
        <v>41</v>
      </c>
      <c r="F70" s="44" t="s">
        <v>128</v>
      </c>
      <c r="G70" s="44" t="s">
        <v>63</v>
      </c>
      <c r="H70" s="44" t="s">
        <v>31</v>
      </c>
      <c r="I70" s="44" t="s">
        <v>126</v>
      </c>
      <c r="J70" s="62" t="s">
        <v>129</v>
      </c>
      <c r="K70" s="46">
        <v>200</v>
      </c>
      <c r="L70" s="46">
        <v>200</v>
      </c>
      <c r="M70" s="46">
        <v>200</v>
      </c>
      <c r="N70" s="47"/>
      <c r="O70" s="48"/>
      <c r="P70" s="48"/>
      <c r="Q70" s="48"/>
    </row>
    <row r="71" spans="1:17" ht="31.5">
      <c r="A71" s="37">
        <f t="shared" si="0"/>
        <v>59</v>
      </c>
      <c r="B71" s="44" t="s">
        <v>29</v>
      </c>
      <c r="C71" s="44" t="s">
        <v>21</v>
      </c>
      <c r="D71" s="44" t="s">
        <v>122</v>
      </c>
      <c r="E71" s="44" t="s">
        <v>130</v>
      </c>
      <c r="F71" s="44" t="s">
        <v>29</v>
      </c>
      <c r="G71" s="44" t="s">
        <v>30</v>
      </c>
      <c r="H71" s="44" t="s">
        <v>31</v>
      </c>
      <c r="I71" s="44" t="s">
        <v>131</v>
      </c>
      <c r="J71" s="45" t="s">
        <v>132</v>
      </c>
      <c r="K71" s="46">
        <f>K72+K74</f>
        <v>830</v>
      </c>
      <c r="L71" s="46">
        <f t="shared" ref="L71:M71" si="13">L72+L74</f>
        <v>420</v>
      </c>
      <c r="M71" s="46">
        <f t="shared" si="13"/>
        <v>380</v>
      </c>
      <c r="N71" s="47"/>
      <c r="O71" s="48"/>
      <c r="P71" s="48"/>
      <c r="Q71" s="48"/>
    </row>
    <row r="72" spans="1:17" ht="31.5">
      <c r="A72" s="37">
        <f t="shared" si="0"/>
        <v>60</v>
      </c>
      <c r="B72" s="44" t="s">
        <v>79</v>
      </c>
      <c r="C72" s="44" t="s">
        <v>21</v>
      </c>
      <c r="D72" s="44" t="s">
        <v>122</v>
      </c>
      <c r="E72" s="44" t="s">
        <v>130</v>
      </c>
      <c r="F72" s="44" t="s">
        <v>38</v>
      </c>
      <c r="G72" s="44" t="s">
        <v>30</v>
      </c>
      <c r="H72" s="44" t="s">
        <v>31</v>
      </c>
      <c r="I72" s="44" t="s">
        <v>131</v>
      </c>
      <c r="J72" s="53" t="s">
        <v>133</v>
      </c>
      <c r="K72" s="46">
        <f t="shared" ref="K72:M72" si="14">K73</f>
        <v>800</v>
      </c>
      <c r="L72" s="46">
        <f t="shared" si="14"/>
        <v>420</v>
      </c>
      <c r="M72" s="46">
        <f t="shared" si="14"/>
        <v>380</v>
      </c>
      <c r="N72" s="47"/>
      <c r="O72" s="48"/>
      <c r="P72" s="48"/>
      <c r="Q72" s="48"/>
    </row>
    <row r="73" spans="1:17" ht="63">
      <c r="A73" s="37">
        <f t="shared" si="0"/>
        <v>61</v>
      </c>
      <c r="B73" s="44" t="s">
        <v>79</v>
      </c>
      <c r="C73" s="44" t="s">
        <v>21</v>
      </c>
      <c r="D73" s="44" t="s">
        <v>122</v>
      </c>
      <c r="E73" s="44" t="s">
        <v>130</v>
      </c>
      <c r="F73" s="44" t="s">
        <v>80</v>
      </c>
      <c r="G73" s="44" t="s">
        <v>63</v>
      </c>
      <c r="H73" s="44" t="s">
        <v>31</v>
      </c>
      <c r="I73" s="44" t="s">
        <v>131</v>
      </c>
      <c r="J73" s="63" t="s">
        <v>134</v>
      </c>
      <c r="K73" s="46">
        <v>800</v>
      </c>
      <c r="L73" s="46">
        <v>420</v>
      </c>
      <c r="M73" s="46">
        <v>380</v>
      </c>
      <c r="N73" s="47"/>
      <c r="O73" s="48"/>
      <c r="P73" s="48"/>
      <c r="Q73" s="48"/>
    </row>
    <row r="74" spans="1:17" ht="47.25">
      <c r="A74" s="37">
        <f t="shared" si="0"/>
        <v>62</v>
      </c>
      <c r="B74" s="44" t="s">
        <v>79</v>
      </c>
      <c r="C74" s="44" t="s">
        <v>21</v>
      </c>
      <c r="D74" s="44" t="s">
        <v>122</v>
      </c>
      <c r="E74" s="44" t="s">
        <v>130</v>
      </c>
      <c r="F74" s="44" t="s">
        <v>45</v>
      </c>
      <c r="G74" s="44" t="s">
        <v>30</v>
      </c>
      <c r="H74" s="44" t="s">
        <v>31</v>
      </c>
      <c r="I74" s="44" t="s">
        <v>131</v>
      </c>
      <c r="J74" s="64" t="s">
        <v>135</v>
      </c>
      <c r="K74" s="46">
        <f>K75</f>
        <v>30</v>
      </c>
      <c r="L74" s="46">
        <f t="shared" ref="L74:M74" si="15">L75</f>
        <v>0</v>
      </c>
      <c r="M74" s="46">
        <f t="shared" si="15"/>
        <v>0</v>
      </c>
      <c r="N74" s="47"/>
      <c r="O74" s="48"/>
      <c r="P74" s="48"/>
      <c r="Q74" s="48"/>
    </row>
    <row r="75" spans="1:17" ht="63">
      <c r="A75" s="37">
        <f t="shared" si="0"/>
        <v>63</v>
      </c>
      <c r="B75" s="44" t="s">
        <v>79</v>
      </c>
      <c r="C75" s="44" t="s">
        <v>21</v>
      </c>
      <c r="D75" s="44" t="s">
        <v>122</v>
      </c>
      <c r="E75" s="44" t="s">
        <v>130</v>
      </c>
      <c r="F75" s="44" t="s">
        <v>83</v>
      </c>
      <c r="G75" s="44" t="s">
        <v>63</v>
      </c>
      <c r="H75" s="44" t="s">
        <v>31</v>
      </c>
      <c r="I75" s="44" t="s">
        <v>131</v>
      </c>
      <c r="J75" s="65" t="s">
        <v>136</v>
      </c>
      <c r="K75" s="46">
        <v>30</v>
      </c>
      <c r="L75" s="46">
        <v>0</v>
      </c>
      <c r="M75" s="46">
        <v>0</v>
      </c>
      <c r="N75" s="47"/>
      <c r="O75" s="48"/>
      <c r="P75" s="48"/>
      <c r="Q75" s="48"/>
    </row>
    <row r="76" spans="1:17">
      <c r="A76" s="37">
        <f t="shared" si="0"/>
        <v>64</v>
      </c>
      <c r="B76" s="44" t="s">
        <v>29</v>
      </c>
      <c r="C76" s="44" t="s">
        <v>21</v>
      </c>
      <c r="D76" s="44" t="s">
        <v>137</v>
      </c>
      <c r="E76" s="44" t="s">
        <v>30</v>
      </c>
      <c r="F76" s="44" t="s">
        <v>29</v>
      </c>
      <c r="G76" s="44" t="s">
        <v>30</v>
      </c>
      <c r="H76" s="44" t="s">
        <v>31</v>
      </c>
      <c r="I76" s="44" t="s">
        <v>29</v>
      </c>
      <c r="J76" s="45" t="s">
        <v>138</v>
      </c>
      <c r="K76" s="46">
        <f>K77+K79+K81+K86+K87+K90+K92+K93</f>
        <v>1405</v>
      </c>
      <c r="L76" s="46">
        <f>L77+L79+L81+L86+L87+L90+L92+L93</f>
        <v>920</v>
      </c>
      <c r="M76" s="46">
        <f>M77+M79+M81+M86+M87+M90+M92+M93</f>
        <v>980</v>
      </c>
      <c r="N76" s="47"/>
      <c r="O76" s="48"/>
      <c r="P76" s="48"/>
      <c r="Q76" s="48"/>
    </row>
    <row r="77" spans="1:17" s="68" customFormat="1" ht="31.5">
      <c r="A77" s="37">
        <f t="shared" si="0"/>
        <v>65</v>
      </c>
      <c r="B77" s="44" t="s">
        <v>35</v>
      </c>
      <c r="C77" s="44" t="s">
        <v>21</v>
      </c>
      <c r="D77" s="44" t="s">
        <v>137</v>
      </c>
      <c r="E77" s="44" t="s">
        <v>52</v>
      </c>
      <c r="F77" s="44" t="s">
        <v>29</v>
      </c>
      <c r="G77" s="44" t="s">
        <v>30</v>
      </c>
      <c r="H77" s="44" t="s">
        <v>31</v>
      </c>
      <c r="I77" s="44" t="s">
        <v>139</v>
      </c>
      <c r="J77" s="49" t="s">
        <v>140</v>
      </c>
      <c r="K77" s="46">
        <f>K78</f>
        <v>4</v>
      </c>
      <c r="L77" s="46">
        <f>L78</f>
        <v>5</v>
      </c>
      <c r="M77" s="46">
        <f>M78</f>
        <v>6</v>
      </c>
      <c r="N77" s="66"/>
      <c r="O77" s="48"/>
      <c r="P77" s="67"/>
      <c r="Q77" s="67"/>
    </row>
    <row r="78" spans="1:17" ht="47.25">
      <c r="A78" s="37">
        <f t="shared" si="0"/>
        <v>66</v>
      </c>
      <c r="B78" s="44" t="s">
        <v>35</v>
      </c>
      <c r="C78" s="44" t="s">
        <v>21</v>
      </c>
      <c r="D78" s="44" t="s">
        <v>137</v>
      </c>
      <c r="E78" s="44" t="s">
        <v>52</v>
      </c>
      <c r="F78" s="44" t="s">
        <v>47</v>
      </c>
      <c r="G78" s="44" t="s">
        <v>33</v>
      </c>
      <c r="H78" s="44" t="s">
        <v>31</v>
      </c>
      <c r="I78" s="44" t="s">
        <v>139</v>
      </c>
      <c r="J78" s="45" t="s">
        <v>141</v>
      </c>
      <c r="K78" s="46">
        <v>4</v>
      </c>
      <c r="L78" s="46">
        <v>5</v>
      </c>
      <c r="M78" s="46">
        <v>6</v>
      </c>
      <c r="N78" s="47"/>
      <c r="O78" s="48"/>
      <c r="P78" s="48"/>
      <c r="Q78" s="48"/>
    </row>
    <row r="79" spans="1:17" ht="63">
      <c r="A79" s="37">
        <f t="shared" ref="A79:A142" si="16">A78+1</f>
        <v>67</v>
      </c>
      <c r="B79" s="44" t="s">
        <v>142</v>
      </c>
      <c r="C79" s="44" t="s">
        <v>21</v>
      </c>
      <c r="D79" s="44" t="s">
        <v>137</v>
      </c>
      <c r="E79" s="44" t="s">
        <v>70</v>
      </c>
      <c r="F79" s="44" t="s">
        <v>29</v>
      </c>
      <c r="G79" s="44" t="s">
        <v>33</v>
      </c>
      <c r="H79" s="44" t="s">
        <v>31</v>
      </c>
      <c r="I79" s="44" t="s">
        <v>139</v>
      </c>
      <c r="J79" s="55" t="s">
        <v>143</v>
      </c>
      <c r="K79" s="46">
        <f>K80</f>
        <v>40</v>
      </c>
      <c r="L79" s="46">
        <f t="shared" ref="L79:M79" si="17">L80+L84</f>
        <v>250</v>
      </c>
      <c r="M79" s="46">
        <f t="shared" si="17"/>
        <v>280</v>
      </c>
      <c r="N79" s="47"/>
      <c r="O79" s="48"/>
      <c r="P79" s="48"/>
      <c r="Q79" s="48"/>
    </row>
    <row r="80" spans="1:17" ht="63">
      <c r="A80" s="37">
        <f t="shared" si="16"/>
        <v>68</v>
      </c>
      <c r="B80" s="44" t="s">
        <v>142</v>
      </c>
      <c r="C80" s="44" t="s">
        <v>21</v>
      </c>
      <c r="D80" s="44" t="s">
        <v>137</v>
      </c>
      <c r="E80" s="44" t="s">
        <v>70</v>
      </c>
      <c r="F80" s="44" t="s">
        <v>38</v>
      </c>
      <c r="G80" s="44" t="s">
        <v>33</v>
      </c>
      <c r="H80" s="44" t="s">
        <v>31</v>
      </c>
      <c r="I80" s="44" t="s">
        <v>139</v>
      </c>
      <c r="J80" s="55" t="s">
        <v>144</v>
      </c>
      <c r="K80" s="46">
        <v>40</v>
      </c>
      <c r="L80" s="46">
        <v>250</v>
      </c>
      <c r="M80" s="46">
        <v>280</v>
      </c>
      <c r="N80" s="47"/>
      <c r="O80" s="48"/>
      <c r="P80" s="48"/>
      <c r="Q80" s="48"/>
    </row>
    <row r="81" spans="1:17" s="68" customFormat="1" ht="110.25">
      <c r="A81" s="37">
        <f t="shared" si="16"/>
        <v>69</v>
      </c>
      <c r="B81" s="44" t="s">
        <v>29</v>
      </c>
      <c r="C81" s="44" t="s">
        <v>21</v>
      </c>
      <c r="D81" s="44" t="s">
        <v>137</v>
      </c>
      <c r="E81" s="44" t="s">
        <v>145</v>
      </c>
      <c r="F81" s="44" t="s">
        <v>29</v>
      </c>
      <c r="G81" s="44" t="s">
        <v>30</v>
      </c>
      <c r="H81" s="44" t="s">
        <v>31</v>
      </c>
      <c r="I81" s="44" t="s">
        <v>139</v>
      </c>
      <c r="J81" s="49" t="s">
        <v>146</v>
      </c>
      <c r="K81" s="46">
        <f>K82+K84</f>
        <v>90</v>
      </c>
      <c r="L81" s="46">
        <f>L82+L83</f>
        <v>86</v>
      </c>
      <c r="M81" s="46">
        <f>M82+M83</f>
        <v>98</v>
      </c>
      <c r="N81" s="66"/>
      <c r="O81" s="48"/>
      <c r="P81" s="67"/>
      <c r="Q81" s="67"/>
    </row>
    <row r="82" spans="1:17" s="68" customFormat="1" ht="31.5">
      <c r="A82" s="37">
        <f t="shared" si="16"/>
        <v>70</v>
      </c>
      <c r="B82" s="44" t="s">
        <v>147</v>
      </c>
      <c r="C82" s="44" t="s">
        <v>21</v>
      </c>
      <c r="D82" s="44" t="s">
        <v>137</v>
      </c>
      <c r="E82" s="44" t="s">
        <v>145</v>
      </c>
      <c r="F82" s="44" t="s">
        <v>114</v>
      </c>
      <c r="G82" s="44" t="s">
        <v>33</v>
      </c>
      <c r="H82" s="44" t="s">
        <v>31</v>
      </c>
      <c r="I82" s="44" t="s">
        <v>139</v>
      </c>
      <c r="J82" s="53" t="s">
        <v>148</v>
      </c>
      <c r="K82" s="46">
        <v>0</v>
      </c>
      <c r="L82" s="46">
        <v>38</v>
      </c>
      <c r="M82" s="46">
        <v>46</v>
      </c>
      <c r="N82" s="66"/>
      <c r="O82" s="48"/>
      <c r="P82" s="67"/>
      <c r="Q82" s="67"/>
    </row>
    <row r="83" spans="1:17" ht="31.5">
      <c r="A83" s="37">
        <f t="shared" si="16"/>
        <v>71</v>
      </c>
      <c r="B83" s="44" t="s">
        <v>149</v>
      </c>
      <c r="C83" s="44" t="s">
        <v>21</v>
      </c>
      <c r="D83" s="44" t="s">
        <v>137</v>
      </c>
      <c r="E83" s="44" t="s">
        <v>145</v>
      </c>
      <c r="F83" s="44" t="s">
        <v>114</v>
      </c>
      <c r="G83" s="44" t="s">
        <v>33</v>
      </c>
      <c r="H83" s="44" t="s">
        <v>31</v>
      </c>
      <c r="I83" s="44" t="s">
        <v>139</v>
      </c>
      <c r="J83" s="53" t="s">
        <v>148</v>
      </c>
      <c r="K83" s="46">
        <v>0</v>
      </c>
      <c r="L83" s="46">
        <v>48</v>
      </c>
      <c r="M83" s="46">
        <v>52</v>
      </c>
      <c r="N83" s="47"/>
      <c r="O83" s="48"/>
      <c r="P83" s="48"/>
      <c r="Q83" s="48"/>
    </row>
    <row r="84" spans="1:17" ht="31.5">
      <c r="A84" s="37">
        <f t="shared" si="16"/>
        <v>72</v>
      </c>
      <c r="B84" s="44" t="s">
        <v>142</v>
      </c>
      <c r="C84" s="44" t="s">
        <v>21</v>
      </c>
      <c r="D84" s="44" t="s">
        <v>137</v>
      </c>
      <c r="E84" s="44" t="s">
        <v>145</v>
      </c>
      <c r="F84" s="44" t="s">
        <v>88</v>
      </c>
      <c r="G84" s="44" t="s">
        <v>30</v>
      </c>
      <c r="H84" s="44" t="s">
        <v>29</v>
      </c>
      <c r="I84" s="44" t="s">
        <v>139</v>
      </c>
      <c r="J84" s="64" t="s">
        <v>150</v>
      </c>
      <c r="K84" s="46">
        <f>K85</f>
        <v>90</v>
      </c>
      <c r="L84" s="46">
        <f t="shared" ref="L84:M84" si="18">L85</f>
        <v>0</v>
      </c>
      <c r="M84" s="46">
        <f t="shared" si="18"/>
        <v>0</v>
      </c>
      <c r="N84" s="47"/>
      <c r="O84" s="48"/>
      <c r="P84" s="48"/>
      <c r="Q84" s="48"/>
    </row>
    <row r="85" spans="1:17" ht="47.25">
      <c r="A85" s="37">
        <f t="shared" si="16"/>
        <v>73</v>
      </c>
      <c r="B85" s="44" t="s">
        <v>142</v>
      </c>
      <c r="C85" s="44" t="s">
        <v>21</v>
      </c>
      <c r="D85" s="44" t="s">
        <v>137</v>
      </c>
      <c r="E85" s="44" t="s">
        <v>145</v>
      </c>
      <c r="F85" s="44" t="s">
        <v>151</v>
      </c>
      <c r="G85" s="44" t="s">
        <v>63</v>
      </c>
      <c r="H85" s="44" t="s">
        <v>31</v>
      </c>
      <c r="I85" s="44" t="s">
        <v>139</v>
      </c>
      <c r="J85" s="65" t="s">
        <v>152</v>
      </c>
      <c r="K85" s="46">
        <v>90</v>
      </c>
      <c r="L85" s="46">
        <v>0</v>
      </c>
      <c r="M85" s="46">
        <v>0</v>
      </c>
      <c r="N85" s="47"/>
      <c r="O85" s="48"/>
      <c r="P85" s="48"/>
      <c r="Q85" s="48"/>
    </row>
    <row r="86" spans="1:17" ht="63">
      <c r="A86" s="37">
        <f t="shared" si="16"/>
        <v>74</v>
      </c>
      <c r="B86" s="44" t="s">
        <v>142</v>
      </c>
      <c r="C86" s="44" t="s">
        <v>21</v>
      </c>
      <c r="D86" s="44" t="s">
        <v>137</v>
      </c>
      <c r="E86" s="44" t="s">
        <v>153</v>
      </c>
      <c r="F86" s="44" t="s">
        <v>29</v>
      </c>
      <c r="G86" s="44" t="s">
        <v>33</v>
      </c>
      <c r="H86" s="44" t="s">
        <v>31</v>
      </c>
      <c r="I86" s="44" t="s">
        <v>139</v>
      </c>
      <c r="J86" s="55" t="s">
        <v>154</v>
      </c>
      <c r="K86" s="46">
        <v>6</v>
      </c>
      <c r="L86" s="46">
        <v>7</v>
      </c>
      <c r="M86" s="46">
        <v>8</v>
      </c>
      <c r="N86" s="47"/>
      <c r="O86" s="48"/>
      <c r="P86" s="48"/>
      <c r="Q86" s="48"/>
    </row>
    <row r="87" spans="1:17" ht="31.5">
      <c r="A87" s="37">
        <f t="shared" si="16"/>
        <v>75</v>
      </c>
      <c r="B87" s="44" t="s">
        <v>142</v>
      </c>
      <c r="C87" s="44" t="s">
        <v>21</v>
      </c>
      <c r="D87" s="44" t="s">
        <v>137</v>
      </c>
      <c r="E87" s="44" t="s">
        <v>155</v>
      </c>
      <c r="F87" s="44" t="s">
        <v>29</v>
      </c>
      <c r="G87" s="44" t="s">
        <v>33</v>
      </c>
      <c r="H87" s="44" t="s">
        <v>31</v>
      </c>
      <c r="I87" s="44" t="s">
        <v>139</v>
      </c>
      <c r="J87" s="55" t="s">
        <v>156</v>
      </c>
      <c r="K87" s="46">
        <f>K88+K89</f>
        <v>16</v>
      </c>
      <c r="L87" s="46">
        <f t="shared" ref="L87:M87" si="19">L88+L89</f>
        <v>12</v>
      </c>
      <c r="M87" s="46">
        <f t="shared" si="19"/>
        <v>13</v>
      </c>
      <c r="N87" s="47"/>
      <c r="O87" s="48"/>
      <c r="P87" s="48"/>
      <c r="Q87" s="48"/>
    </row>
    <row r="88" spans="1:17" ht="63">
      <c r="A88" s="37">
        <f t="shared" si="16"/>
        <v>76</v>
      </c>
      <c r="B88" s="44" t="s">
        <v>142</v>
      </c>
      <c r="C88" s="44" t="s">
        <v>21</v>
      </c>
      <c r="D88" s="44" t="s">
        <v>137</v>
      </c>
      <c r="E88" s="44" t="s">
        <v>155</v>
      </c>
      <c r="F88" s="44" t="s">
        <v>157</v>
      </c>
      <c r="G88" s="44" t="s">
        <v>33</v>
      </c>
      <c r="H88" s="44" t="s">
        <v>31</v>
      </c>
      <c r="I88" s="44" t="s">
        <v>139</v>
      </c>
      <c r="J88" s="69" t="s">
        <v>158</v>
      </c>
      <c r="K88" s="46">
        <v>5</v>
      </c>
      <c r="L88" s="46">
        <v>0</v>
      </c>
      <c r="M88" s="46">
        <v>0</v>
      </c>
      <c r="N88" s="47"/>
      <c r="O88" s="48"/>
      <c r="P88" s="48"/>
      <c r="Q88" s="48"/>
    </row>
    <row r="89" spans="1:17" ht="31.5">
      <c r="A89" s="37">
        <f t="shared" si="16"/>
        <v>77</v>
      </c>
      <c r="B89" s="44" t="s">
        <v>142</v>
      </c>
      <c r="C89" s="44" t="s">
        <v>21</v>
      </c>
      <c r="D89" s="44" t="s">
        <v>137</v>
      </c>
      <c r="E89" s="44" t="s">
        <v>155</v>
      </c>
      <c r="F89" s="44" t="s">
        <v>47</v>
      </c>
      <c r="G89" s="44" t="s">
        <v>33</v>
      </c>
      <c r="H89" s="44" t="s">
        <v>31</v>
      </c>
      <c r="I89" s="44" t="s">
        <v>139</v>
      </c>
      <c r="J89" s="45" t="s">
        <v>159</v>
      </c>
      <c r="K89" s="46">
        <v>11</v>
      </c>
      <c r="L89" s="46">
        <v>12</v>
      </c>
      <c r="M89" s="46">
        <v>13</v>
      </c>
      <c r="N89" s="47"/>
      <c r="O89" s="48"/>
      <c r="P89" s="48"/>
      <c r="Q89" s="48"/>
    </row>
    <row r="90" spans="1:17" ht="31.5">
      <c r="A90" s="37">
        <f t="shared" si="16"/>
        <v>78</v>
      </c>
      <c r="B90" s="44" t="s">
        <v>160</v>
      </c>
      <c r="C90" s="44" t="s">
        <v>21</v>
      </c>
      <c r="D90" s="44" t="s">
        <v>137</v>
      </c>
      <c r="E90" s="44" t="s">
        <v>161</v>
      </c>
      <c r="F90" s="44" t="s">
        <v>29</v>
      </c>
      <c r="G90" s="44" t="s">
        <v>30</v>
      </c>
      <c r="H90" s="44" t="s">
        <v>31</v>
      </c>
      <c r="I90" s="44" t="s">
        <v>139</v>
      </c>
      <c r="J90" s="53" t="s">
        <v>162</v>
      </c>
      <c r="K90" s="46">
        <f>K91</f>
        <v>130</v>
      </c>
      <c r="L90" s="46">
        <f>L91</f>
        <v>12</v>
      </c>
      <c r="M90" s="46">
        <f>M91</f>
        <v>13</v>
      </c>
      <c r="N90" s="47"/>
      <c r="O90" s="48"/>
      <c r="P90" s="48"/>
      <c r="Q90" s="48"/>
    </row>
    <row r="91" spans="1:17" ht="47.25">
      <c r="A91" s="37">
        <f t="shared" si="16"/>
        <v>79</v>
      </c>
      <c r="B91" s="44" t="s">
        <v>160</v>
      </c>
      <c r="C91" s="44" t="s">
        <v>21</v>
      </c>
      <c r="D91" s="44" t="s">
        <v>137</v>
      </c>
      <c r="E91" s="44" t="s">
        <v>161</v>
      </c>
      <c r="F91" s="44" t="s">
        <v>47</v>
      </c>
      <c r="G91" s="44" t="s">
        <v>63</v>
      </c>
      <c r="H91" s="44" t="s">
        <v>31</v>
      </c>
      <c r="I91" s="44" t="s">
        <v>139</v>
      </c>
      <c r="J91" s="53" t="s">
        <v>163</v>
      </c>
      <c r="K91" s="46">
        <v>130</v>
      </c>
      <c r="L91" s="46">
        <v>12</v>
      </c>
      <c r="M91" s="46">
        <v>13</v>
      </c>
      <c r="N91" s="47"/>
      <c r="O91" s="48"/>
      <c r="P91" s="48"/>
      <c r="Q91" s="48"/>
    </row>
    <row r="92" spans="1:17" ht="78.75">
      <c r="A92" s="37">
        <f t="shared" si="16"/>
        <v>80</v>
      </c>
      <c r="B92" s="44" t="s">
        <v>142</v>
      </c>
      <c r="C92" s="44" t="s">
        <v>21</v>
      </c>
      <c r="D92" s="44" t="s">
        <v>137</v>
      </c>
      <c r="E92" s="44" t="s">
        <v>164</v>
      </c>
      <c r="F92" s="44" t="s">
        <v>29</v>
      </c>
      <c r="G92" s="44" t="s">
        <v>33</v>
      </c>
      <c r="H92" s="44" t="s">
        <v>31</v>
      </c>
      <c r="I92" s="44" t="s">
        <v>139</v>
      </c>
      <c r="J92" s="70" t="s">
        <v>165</v>
      </c>
      <c r="K92" s="46">
        <v>20</v>
      </c>
      <c r="L92" s="46">
        <v>22</v>
      </c>
      <c r="M92" s="46">
        <v>24</v>
      </c>
      <c r="N92" s="8"/>
      <c r="O92" s="48"/>
      <c r="P92" s="48"/>
      <c r="Q92" s="48"/>
    </row>
    <row r="93" spans="1:17" ht="31.5">
      <c r="A93" s="37">
        <f t="shared" si="16"/>
        <v>81</v>
      </c>
      <c r="B93" s="44" t="s">
        <v>29</v>
      </c>
      <c r="C93" s="44" t="s">
        <v>21</v>
      </c>
      <c r="D93" s="44" t="s">
        <v>137</v>
      </c>
      <c r="E93" s="44" t="s">
        <v>166</v>
      </c>
      <c r="F93" s="44" t="s">
        <v>29</v>
      </c>
      <c r="G93" s="44" t="s">
        <v>30</v>
      </c>
      <c r="H93" s="44" t="s">
        <v>31</v>
      </c>
      <c r="I93" s="44" t="s">
        <v>139</v>
      </c>
      <c r="J93" s="53" t="s">
        <v>167</v>
      </c>
      <c r="K93" s="46">
        <f>K95+K96+K97+K98+K99+K100+K94+K101</f>
        <v>1099</v>
      </c>
      <c r="L93" s="46">
        <f t="shared" ref="L93:M93" si="20">L95+L96+L97+L98+L99+L100+L94+L101</f>
        <v>526</v>
      </c>
      <c r="M93" s="46">
        <f t="shared" si="20"/>
        <v>538</v>
      </c>
      <c r="N93" s="47"/>
      <c r="O93" s="48"/>
      <c r="P93" s="48"/>
      <c r="Q93" s="48"/>
    </row>
    <row r="94" spans="1:17" ht="47.25">
      <c r="A94" s="37">
        <f t="shared" si="16"/>
        <v>82</v>
      </c>
      <c r="B94" s="44" t="s">
        <v>160</v>
      </c>
      <c r="C94" s="44" t="s">
        <v>21</v>
      </c>
      <c r="D94" s="44" t="s">
        <v>137</v>
      </c>
      <c r="E94" s="44" t="s">
        <v>166</v>
      </c>
      <c r="F94" s="44" t="s">
        <v>125</v>
      </c>
      <c r="G94" s="44" t="s">
        <v>63</v>
      </c>
      <c r="H94" s="44" t="s">
        <v>31</v>
      </c>
      <c r="I94" s="44" t="s">
        <v>139</v>
      </c>
      <c r="J94" s="53" t="s">
        <v>168</v>
      </c>
      <c r="K94" s="46">
        <v>11</v>
      </c>
      <c r="L94" s="46">
        <v>0</v>
      </c>
      <c r="M94" s="46">
        <v>0</v>
      </c>
      <c r="N94" s="47"/>
      <c r="O94" s="48"/>
      <c r="P94" s="48"/>
      <c r="Q94" s="48"/>
    </row>
    <row r="95" spans="1:17" ht="47.25">
      <c r="A95" s="37">
        <f t="shared" si="16"/>
        <v>83</v>
      </c>
      <c r="B95" s="44" t="s">
        <v>114</v>
      </c>
      <c r="C95" s="44" t="s">
        <v>21</v>
      </c>
      <c r="D95" s="44" t="s">
        <v>137</v>
      </c>
      <c r="E95" s="44" t="s">
        <v>166</v>
      </c>
      <c r="F95" s="44" t="s">
        <v>125</v>
      </c>
      <c r="G95" s="44" t="s">
        <v>63</v>
      </c>
      <c r="H95" s="44" t="s">
        <v>31</v>
      </c>
      <c r="I95" s="44" t="s">
        <v>139</v>
      </c>
      <c r="J95" s="53" t="s">
        <v>168</v>
      </c>
      <c r="K95" s="46">
        <v>0</v>
      </c>
      <c r="L95" s="46">
        <v>21</v>
      </c>
      <c r="M95" s="46">
        <v>22</v>
      </c>
      <c r="N95" s="47"/>
      <c r="O95" s="48"/>
      <c r="P95" s="48"/>
      <c r="Q95" s="48"/>
    </row>
    <row r="96" spans="1:17" s="68" customFormat="1" ht="47.25">
      <c r="A96" s="37">
        <f t="shared" si="16"/>
        <v>84</v>
      </c>
      <c r="B96" s="44" t="s">
        <v>169</v>
      </c>
      <c r="C96" s="44" t="s">
        <v>21</v>
      </c>
      <c r="D96" s="44" t="s">
        <v>137</v>
      </c>
      <c r="E96" s="44" t="s">
        <v>166</v>
      </c>
      <c r="F96" s="44" t="s">
        <v>125</v>
      </c>
      <c r="G96" s="44" t="s">
        <v>63</v>
      </c>
      <c r="H96" s="44" t="s">
        <v>31</v>
      </c>
      <c r="I96" s="44" t="s">
        <v>139</v>
      </c>
      <c r="J96" s="53" t="s">
        <v>168</v>
      </c>
      <c r="K96" s="46">
        <v>18</v>
      </c>
      <c r="L96" s="46">
        <v>5</v>
      </c>
      <c r="M96" s="46">
        <v>6</v>
      </c>
      <c r="N96" s="47"/>
      <c r="O96" s="48"/>
      <c r="P96" s="67"/>
      <c r="Q96" s="67"/>
    </row>
    <row r="97" spans="1:26" s="68" customFormat="1" ht="47.25">
      <c r="A97" s="37">
        <f t="shared" si="16"/>
        <v>85</v>
      </c>
      <c r="B97" s="44" t="s">
        <v>76</v>
      </c>
      <c r="C97" s="44" t="s">
        <v>21</v>
      </c>
      <c r="D97" s="44" t="s">
        <v>137</v>
      </c>
      <c r="E97" s="44" t="s">
        <v>166</v>
      </c>
      <c r="F97" s="44" t="s">
        <v>125</v>
      </c>
      <c r="G97" s="44" t="s">
        <v>63</v>
      </c>
      <c r="H97" s="44" t="s">
        <v>31</v>
      </c>
      <c r="I97" s="44" t="s">
        <v>139</v>
      </c>
      <c r="J97" s="53" t="s">
        <v>168</v>
      </c>
      <c r="K97" s="46">
        <v>66</v>
      </c>
      <c r="L97" s="46">
        <v>23</v>
      </c>
      <c r="M97" s="46">
        <v>25</v>
      </c>
      <c r="N97" s="47"/>
      <c r="O97" s="48"/>
      <c r="P97" s="67"/>
      <c r="Q97" s="67"/>
    </row>
    <row r="98" spans="1:26" s="68" customFormat="1" ht="47.25">
      <c r="A98" s="37">
        <f t="shared" si="16"/>
        <v>86</v>
      </c>
      <c r="B98" s="44" t="s">
        <v>170</v>
      </c>
      <c r="C98" s="44" t="s">
        <v>21</v>
      </c>
      <c r="D98" s="44" t="s">
        <v>137</v>
      </c>
      <c r="E98" s="44" t="s">
        <v>166</v>
      </c>
      <c r="F98" s="44" t="s">
        <v>125</v>
      </c>
      <c r="G98" s="44" t="s">
        <v>63</v>
      </c>
      <c r="H98" s="44" t="s">
        <v>31</v>
      </c>
      <c r="I98" s="44" t="s">
        <v>139</v>
      </c>
      <c r="J98" s="53" t="s">
        <v>168</v>
      </c>
      <c r="K98" s="46">
        <v>0</v>
      </c>
      <c r="L98" s="46">
        <v>4</v>
      </c>
      <c r="M98" s="46">
        <v>5</v>
      </c>
      <c r="N98" s="47"/>
      <c r="O98" s="48"/>
      <c r="P98" s="67"/>
      <c r="Q98" s="67"/>
    </row>
    <row r="99" spans="1:26" s="68" customFormat="1" ht="47.25">
      <c r="A99" s="37">
        <f t="shared" si="16"/>
        <v>87</v>
      </c>
      <c r="B99" s="44" t="s">
        <v>142</v>
      </c>
      <c r="C99" s="44" t="s">
        <v>21</v>
      </c>
      <c r="D99" s="44" t="s">
        <v>137</v>
      </c>
      <c r="E99" s="44" t="s">
        <v>166</v>
      </c>
      <c r="F99" s="44" t="s">
        <v>125</v>
      </c>
      <c r="G99" s="44" t="s">
        <v>63</v>
      </c>
      <c r="H99" s="44" t="s">
        <v>31</v>
      </c>
      <c r="I99" s="44" t="s">
        <v>139</v>
      </c>
      <c r="J99" s="53" t="s">
        <v>168</v>
      </c>
      <c r="K99" s="46">
        <v>906</v>
      </c>
      <c r="L99" s="46">
        <v>375</v>
      </c>
      <c r="M99" s="46">
        <v>380</v>
      </c>
      <c r="N99" s="47"/>
      <c r="O99" s="48"/>
      <c r="P99" s="67"/>
      <c r="Q99" s="67"/>
    </row>
    <row r="100" spans="1:26" ht="47.25">
      <c r="A100" s="37">
        <f t="shared" si="16"/>
        <v>88</v>
      </c>
      <c r="B100" s="44" t="s">
        <v>79</v>
      </c>
      <c r="C100" s="44" t="s">
        <v>21</v>
      </c>
      <c r="D100" s="44" t="s">
        <v>137</v>
      </c>
      <c r="E100" s="44" t="s">
        <v>166</v>
      </c>
      <c r="F100" s="44" t="s">
        <v>125</v>
      </c>
      <c r="G100" s="44" t="s">
        <v>63</v>
      </c>
      <c r="H100" s="44" t="s">
        <v>31</v>
      </c>
      <c r="I100" s="44" t="s">
        <v>139</v>
      </c>
      <c r="J100" s="53" t="s">
        <v>168</v>
      </c>
      <c r="K100" s="46">
        <v>95</v>
      </c>
      <c r="L100" s="46">
        <v>98</v>
      </c>
      <c r="M100" s="46">
        <v>100</v>
      </c>
      <c r="N100" s="47"/>
      <c r="O100" s="48"/>
      <c r="P100" s="48"/>
      <c r="Q100" s="48"/>
    </row>
    <row r="101" spans="1:26" ht="47.25">
      <c r="A101" s="37">
        <f t="shared" si="16"/>
        <v>89</v>
      </c>
      <c r="B101" s="44" t="s">
        <v>171</v>
      </c>
      <c r="C101" s="44" t="s">
        <v>21</v>
      </c>
      <c r="D101" s="44" t="s">
        <v>137</v>
      </c>
      <c r="E101" s="44" t="s">
        <v>166</v>
      </c>
      <c r="F101" s="44" t="s">
        <v>125</v>
      </c>
      <c r="G101" s="44" t="s">
        <v>63</v>
      </c>
      <c r="H101" s="44" t="s">
        <v>31</v>
      </c>
      <c r="I101" s="44" t="s">
        <v>139</v>
      </c>
      <c r="J101" s="53" t="s">
        <v>168</v>
      </c>
      <c r="K101" s="46">
        <v>3</v>
      </c>
      <c r="L101" s="46">
        <v>0</v>
      </c>
      <c r="M101" s="46">
        <v>0</v>
      </c>
      <c r="N101" s="47"/>
      <c r="O101" s="48"/>
      <c r="P101" s="48"/>
      <c r="Q101" s="48"/>
    </row>
    <row r="102" spans="1:26">
      <c r="A102" s="37">
        <f t="shared" si="16"/>
        <v>90</v>
      </c>
      <c r="B102" s="44" t="s">
        <v>29</v>
      </c>
      <c r="C102" s="44" t="s">
        <v>21</v>
      </c>
      <c r="D102" s="44" t="s">
        <v>172</v>
      </c>
      <c r="E102" s="44" t="s">
        <v>30</v>
      </c>
      <c r="F102" s="44" t="s">
        <v>29</v>
      </c>
      <c r="G102" s="44" t="s">
        <v>30</v>
      </c>
      <c r="H102" s="44" t="s">
        <v>31</v>
      </c>
      <c r="I102" s="44" t="s">
        <v>29</v>
      </c>
      <c r="J102" s="45" t="s">
        <v>173</v>
      </c>
      <c r="K102" s="46">
        <f t="shared" ref="K102:M102" si="21">K103</f>
        <v>51</v>
      </c>
      <c r="L102" s="46">
        <f t="shared" si="21"/>
        <v>100</v>
      </c>
      <c r="M102" s="46">
        <f t="shared" si="21"/>
        <v>100</v>
      </c>
      <c r="N102" s="66"/>
      <c r="O102" s="48"/>
      <c r="P102" s="48"/>
      <c r="Q102" s="48"/>
    </row>
    <row r="103" spans="1:26">
      <c r="A103" s="37">
        <f t="shared" si="16"/>
        <v>91</v>
      </c>
      <c r="B103" s="44" t="s">
        <v>29</v>
      </c>
      <c r="C103" s="44" t="s">
        <v>21</v>
      </c>
      <c r="D103" s="44" t="s">
        <v>172</v>
      </c>
      <c r="E103" s="44" t="s">
        <v>63</v>
      </c>
      <c r="F103" s="44" t="s">
        <v>29</v>
      </c>
      <c r="G103" s="44" t="s">
        <v>30</v>
      </c>
      <c r="H103" s="44" t="s">
        <v>31</v>
      </c>
      <c r="I103" s="44" t="s">
        <v>174</v>
      </c>
      <c r="J103" s="45" t="s">
        <v>175</v>
      </c>
      <c r="K103" s="46">
        <f>K104+K105</f>
        <v>51</v>
      </c>
      <c r="L103" s="46">
        <f t="shared" ref="L103:M103" si="22">L104+L105</f>
        <v>100</v>
      </c>
      <c r="M103" s="46">
        <f t="shared" si="22"/>
        <v>100</v>
      </c>
      <c r="N103" s="47"/>
      <c r="O103" s="48"/>
      <c r="P103" s="48"/>
      <c r="Q103" s="48"/>
    </row>
    <row r="104" spans="1:26" ht="31.5">
      <c r="A104" s="37">
        <f t="shared" si="16"/>
        <v>92</v>
      </c>
      <c r="B104" s="44" t="s">
        <v>79</v>
      </c>
      <c r="C104" s="44" t="s">
        <v>21</v>
      </c>
      <c r="D104" s="44" t="s">
        <v>172</v>
      </c>
      <c r="E104" s="44" t="s">
        <v>63</v>
      </c>
      <c r="F104" s="44" t="s">
        <v>125</v>
      </c>
      <c r="G104" s="44" t="s">
        <v>63</v>
      </c>
      <c r="H104" s="44" t="s">
        <v>31</v>
      </c>
      <c r="I104" s="44" t="s">
        <v>174</v>
      </c>
      <c r="J104" s="45" t="s">
        <v>176</v>
      </c>
      <c r="K104" s="46">
        <v>51</v>
      </c>
      <c r="L104" s="46">
        <v>100</v>
      </c>
      <c r="M104" s="46">
        <v>100</v>
      </c>
      <c r="N104" s="47"/>
      <c r="O104" s="48"/>
      <c r="P104" s="48"/>
      <c r="Q104" s="48"/>
    </row>
    <row r="105" spans="1:26" ht="31.5">
      <c r="A105" s="37">
        <f t="shared" si="16"/>
        <v>93</v>
      </c>
      <c r="B105" s="44" t="s">
        <v>118</v>
      </c>
      <c r="C105" s="44" t="s">
        <v>21</v>
      </c>
      <c r="D105" s="44" t="s">
        <v>172</v>
      </c>
      <c r="E105" s="44" t="s">
        <v>63</v>
      </c>
      <c r="F105" s="44" t="s">
        <v>125</v>
      </c>
      <c r="G105" s="44" t="s">
        <v>63</v>
      </c>
      <c r="H105" s="44" t="s">
        <v>31</v>
      </c>
      <c r="I105" s="44" t="s">
        <v>174</v>
      </c>
      <c r="J105" s="45" t="s">
        <v>176</v>
      </c>
      <c r="K105" s="46">
        <v>0</v>
      </c>
      <c r="L105" s="46">
        <v>0</v>
      </c>
      <c r="M105" s="46">
        <v>0</v>
      </c>
      <c r="N105" s="47"/>
      <c r="O105" s="48"/>
      <c r="P105" s="48"/>
      <c r="Q105" s="48"/>
    </row>
    <row r="106" spans="1:26" s="43" customFormat="1">
      <c r="A106" s="37">
        <f t="shared" si="16"/>
        <v>94</v>
      </c>
      <c r="B106" s="38" t="s">
        <v>29</v>
      </c>
      <c r="C106" s="38" t="s">
        <v>22</v>
      </c>
      <c r="D106" s="38" t="s">
        <v>30</v>
      </c>
      <c r="E106" s="38" t="s">
        <v>30</v>
      </c>
      <c r="F106" s="38" t="s">
        <v>29</v>
      </c>
      <c r="G106" s="38" t="s">
        <v>30</v>
      </c>
      <c r="H106" s="38" t="s">
        <v>31</v>
      </c>
      <c r="I106" s="38" t="s">
        <v>29</v>
      </c>
      <c r="J106" s="71" t="s">
        <v>177</v>
      </c>
      <c r="K106" s="40">
        <f>K107+K196+K199+K202+K214</f>
        <v>789733.60000000021</v>
      </c>
      <c r="L106" s="40">
        <f t="shared" ref="L106:M106" si="23">L107+L196+L199+L202+L214</f>
        <v>637455.80000000005</v>
      </c>
      <c r="M106" s="40">
        <f t="shared" si="23"/>
        <v>626981</v>
      </c>
      <c r="N106" s="41"/>
      <c r="O106" s="41"/>
      <c r="P106" s="41"/>
      <c r="Q106" s="41"/>
      <c r="R106" s="41"/>
      <c r="S106" s="41"/>
      <c r="X106" s="72"/>
      <c r="Y106" s="72"/>
      <c r="Z106" s="72"/>
    </row>
    <row r="107" spans="1:26" s="74" customFormat="1" ht="47.25">
      <c r="A107" s="37">
        <f t="shared" si="16"/>
        <v>95</v>
      </c>
      <c r="B107" s="44" t="s">
        <v>29</v>
      </c>
      <c r="C107" s="44" t="s">
        <v>22</v>
      </c>
      <c r="D107" s="44" t="s">
        <v>41</v>
      </c>
      <c r="E107" s="44" t="s">
        <v>30</v>
      </c>
      <c r="F107" s="44" t="s">
        <v>29</v>
      </c>
      <c r="G107" s="44" t="s">
        <v>30</v>
      </c>
      <c r="H107" s="44" t="s">
        <v>31</v>
      </c>
      <c r="I107" s="44" t="s">
        <v>29</v>
      </c>
      <c r="J107" s="45" t="s">
        <v>178</v>
      </c>
      <c r="K107" s="46">
        <f>K108+K114+K152+K185</f>
        <v>790430.90000000014</v>
      </c>
      <c r="L107" s="46">
        <f t="shared" ref="L107:M107" si="24">L108+L114+L152+L185</f>
        <v>637455.80000000005</v>
      </c>
      <c r="M107" s="46">
        <f t="shared" si="24"/>
        <v>626981</v>
      </c>
      <c r="N107" s="73"/>
      <c r="O107" s="73"/>
      <c r="P107" s="73"/>
      <c r="Q107" s="73"/>
      <c r="R107" s="73"/>
      <c r="S107" s="73"/>
    </row>
    <row r="108" spans="1:26" s="81" customFormat="1" ht="49.5">
      <c r="A108" s="37">
        <f t="shared" si="16"/>
        <v>96</v>
      </c>
      <c r="B108" s="75" t="s">
        <v>179</v>
      </c>
      <c r="C108" s="76" t="s">
        <v>22</v>
      </c>
      <c r="D108" s="76" t="s">
        <v>41</v>
      </c>
      <c r="E108" s="76" t="s">
        <v>180</v>
      </c>
      <c r="F108" s="76" t="s">
        <v>29</v>
      </c>
      <c r="G108" s="76" t="s">
        <v>30</v>
      </c>
      <c r="H108" s="76" t="s">
        <v>31</v>
      </c>
      <c r="I108" s="76" t="s">
        <v>181</v>
      </c>
      <c r="J108" s="77" t="s">
        <v>182</v>
      </c>
      <c r="K108" s="78">
        <f>K109+K112</f>
        <v>280012.5</v>
      </c>
      <c r="L108" s="78">
        <f t="shared" ref="L108:M108" si="25">L109+L112</f>
        <v>224822.6</v>
      </c>
      <c r="M108" s="78">
        <f t="shared" si="25"/>
        <v>224822.6</v>
      </c>
      <c r="N108" s="79"/>
      <c r="O108" s="79"/>
      <c r="P108" s="79"/>
      <c r="Q108" s="80"/>
      <c r="W108" s="82"/>
      <c r="X108" s="82"/>
    </row>
    <row r="109" spans="1:26">
      <c r="A109" s="37">
        <f t="shared" si="16"/>
        <v>97</v>
      </c>
      <c r="B109" s="44" t="s">
        <v>179</v>
      </c>
      <c r="C109" s="44" t="s">
        <v>22</v>
      </c>
      <c r="D109" s="44" t="s">
        <v>41</v>
      </c>
      <c r="E109" s="44" t="s">
        <v>183</v>
      </c>
      <c r="F109" s="44" t="s">
        <v>184</v>
      </c>
      <c r="G109" s="44" t="s">
        <v>30</v>
      </c>
      <c r="H109" s="44" t="s">
        <v>31</v>
      </c>
      <c r="I109" s="44" t="s">
        <v>181</v>
      </c>
      <c r="J109" s="45" t="s">
        <v>185</v>
      </c>
      <c r="K109" s="46">
        <f t="shared" ref="K109:M110" si="26">K110</f>
        <v>275949.3</v>
      </c>
      <c r="L109" s="46">
        <f t="shared" si="26"/>
        <v>220759.4</v>
      </c>
      <c r="M109" s="46">
        <f t="shared" si="26"/>
        <v>220759.4</v>
      </c>
      <c r="N109" s="83"/>
      <c r="O109" s="83"/>
      <c r="P109" s="83"/>
      <c r="Q109" s="84"/>
    </row>
    <row r="110" spans="1:26" ht="47.25">
      <c r="A110" s="37">
        <f t="shared" si="16"/>
        <v>98</v>
      </c>
      <c r="B110" s="44" t="s">
        <v>179</v>
      </c>
      <c r="C110" s="44" t="s">
        <v>22</v>
      </c>
      <c r="D110" s="44" t="s">
        <v>41</v>
      </c>
      <c r="E110" s="44" t="s">
        <v>183</v>
      </c>
      <c r="F110" s="44" t="s">
        <v>184</v>
      </c>
      <c r="G110" s="44" t="s">
        <v>63</v>
      </c>
      <c r="H110" s="44" t="s">
        <v>31</v>
      </c>
      <c r="I110" s="44" t="s">
        <v>181</v>
      </c>
      <c r="J110" s="53" t="s">
        <v>186</v>
      </c>
      <c r="K110" s="46">
        <f t="shared" si="26"/>
        <v>275949.3</v>
      </c>
      <c r="L110" s="46">
        <f t="shared" si="26"/>
        <v>220759.4</v>
      </c>
      <c r="M110" s="46">
        <f t="shared" si="26"/>
        <v>220759.4</v>
      </c>
      <c r="N110" s="83"/>
      <c r="O110" s="83"/>
      <c r="P110" s="83"/>
      <c r="Q110" s="84"/>
      <c r="W110" s="85"/>
    </row>
    <row r="111" spans="1:26" ht="47.25">
      <c r="A111" s="37">
        <f t="shared" si="16"/>
        <v>99</v>
      </c>
      <c r="B111" s="44" t="s">
        <v>179</v>
      </c>
      <c r="C111" s="44" t="s">
        <v>22</v>
      </c>
      <c r="D111" s="44" t="s">
        <v>41</v>
      </c>
      <c r="E111" s="44" t="s">
        <v>183</v>
      </c>
      <c r="F111" s="44" t="s">
        <v>184</v>
      </c>
      <c r="G111" s="44" t="s">
        <v>63</v>
      </c>
      <c r="H111" s="44" t="s">
        <v>187</v>
      </c>
      <c r="I111" s="44" t="s">
        <v>181</v>
      </c>
      <c r="J111" s="45" t="s">
        <v>188</v>
      </c>
      <c r="K111" s="46">
        <v>275949.3</v>
      </c>
      <c r="L111" s="46">
        <v>220759.4</v>
      </c>
      <c r="M111" s="46">
        <v>220759.4</v>
      </c>
      <c r="N111" s="47"/>
      <c r="O111" s="48"/>
      <c r="P111" s="48"/>
      <c r="Q111" s="48"/>
      <c r="W111" s="85"/>
      <c r="X111" s="85"/>
      <c r="Y111" s="85"/>
    </row>
    <row r="112" spans="1:26" ht="47.25">
      <c r="A112" s="37">
        <f t="shared" si="16"/>
        <v>100</v>
      </c>
      <c r="B112" s="44" t="s">
        <v>179</v>
      </c>
      <c r="C112" s="44" t="s">
        <v>22</v>
      </c>
      <c r="D112" s="44" t="s">
        <v>41</v>
      </c>
      <c r="E112" s="44" t="s">
        <v>183</v>
      </c>
      <c r="F112" s="44" t="s">
        <v>189</v>
      </c>
      <c r="G112" s="44" t="s">
        <v>30</v>
      </c>
      <c r="H112" s="44" t="s">
        <v>31</v>
      </c>
      <c r="I112" s="44" t="s">
        <v>181</v>
      </c>
      <c r="J112" s="45" t="s">
        <v>190</v>
      </c>
      <c r="K112" s="46">
        <f>K113</f>
        <v>4063.2</v>
      </c>
      <c r="L112" s="46">
        <f t="shared" ref="L112:M112" si="27">L113</f>
        <v>4063.2</v>
      </c>
      <c r="M112" s="46">
        <f t="shared" si="27"/>
        <v>4063.2</v>
      </c>
      <c r="N112" s="47"/>
      <c r="O112" s="48"/>
      <c r="P112" s="48"/>
      <c r="Q112" s="48"/>
      <c r="W112" s="85"/>
      <c r="X112" s="85"/>
      <c r="Y112" s="85"/>
    </row>
    <row r="113" spans="1:25" ht="47.25">
      <c r="A113" s="37">
        <f t="shared" si="16"/>
        <v>101</v>
      </c>
      <c r="B113" s="44" t="s">
        <v>179</v>
      </c>
      <c r="C113" s="44" t="s">
        <v>22</v>
      </c>
      <c r="D113" s="44" t="s">
        <v>41</v>
      </c>
      <c r="E113" s="44" t="s">
        <v>183</v>
      </c>
      <c r="F113" s="44" t="s">
        <v>189</v>
      </c>
      <c r="G113" s="44" t="s">
        <v>63</v>
      </c>
      <c r="H113" s="44" t="s">
        <v>31</v>
      </c>
      <c r="I113" s="44" t="s">
        <v>181</v>
      </c>
      <c r="J113" s="45" t="s">
        <v>191</v>
      </c>
      <c r="K113" s="46">
        <v>4063.2</v>
      </c>
      <c r="L113" s="46">
        <v>4063.2</v>
      </c>
      <c r="M113" s="46">
        <v>4063.2</v>
      </c>
      <c r="N113" s="47"/>
      <c r="O113" s="48"/>
      <c r="P113" s="48"/>
      <c r="Q113" s="48"/>
      <c r="W113" s="85"/>
      <c r="X113" s="85"/>
      <c r="Y113" s="85"/>
    </row>
    <row r="114" spans="1:25" s="81" customFormat="1" ht="49.5">
      <c r="A114" s="37">
        <f t="shared" si="16"/>
        <v>102</v>
      </c>
      <c r="B114" s="86" t="s">
        <v>179</v>
      </c>
      <c r="C114" s="86" t="s">
        <v>22</v>
      </c>
      <c r="D114" s="86" t="s">
        <v>41</v>
      </c>
      <c r="E114" s="86" t="s">
        <v>192</v>
      </c>
      <c r="F114" s="86" t="s">
        <v>29</v>
      </c>
      <c r="G114" s="86" t="s">
        <v>30</v>
      </c>
      <c r="H114" s="86" t="s">
        <v>31</v>
      </c>
      <c r="I114" s="86" t="s">
        <v>181</v>
      </c>
      <c r="J114" s="87" t="s">
        <v>193</v>
      </c>
      <c r="K114" s="88">
        <f>K123+K121+K115+K119+K117</f>
        <v>80082.5</v>
      </c>
      <c r="L114" s="88">
        <f t="shared" ref="L114:M114" si="28">L123+L121+L115+L119</f>
        <v>5588.9000000000005</v>
      </c>
      <c r="M114" s="88">
        <f t="shared" si="28"/>
        <v>5587.9000000000005</v>
      </c>
      <c r="N114" s="79"/>
      <c r="O114" s="80"/>
      <c r="P114" s="80"/>
      <c r="Q114" s="80"/>
    </row>
    <row r="115" spans="1:25" s="81" customFormat="1" ht="47.25">
      <c r="A115" s="37">
        <f t="shared" si="16"/>
        <v>103</v>
      </c>
      <c r="B115" s="89" t="s">
        <v>179</v>
      </c>
      <c r="C115" s="89" t="s">
        <v>22</v>
      </c>
      <c r="D115" s="89" t="s">
        <v>41</v>
      </c>
      <c r="E115" s="89" t="s">
        <v>192</v>
      </c>
      <c r="F115" s="89" t="s">
        <v>194</v>
      </c>
      <c r="G115" s="89" t="s">
        <v>30</v>
      </c>
      <c r="H115" s="89" t="s">
        <v>31</v>
      </c>
      <c r="I115" s="89" t="s">
        <v>181</v>
      </c>
      <c r="J115" s="90" t="s">
        <v>195</v>
      </c>
      <c r="K115" s="91">
        <f>K116</f>
        <v>5177.3999999999996</v>
      </c>
      <c r="L115" s="91">
        <f t="shared" ref="L115:M115" si="29">L116</f>
        <v>0</v>
      </c>
      <c r="M115" s="91">
        <f t="shared" si="29"/>
        <v>0</v>
      </c>
      <c r="N115" s="79"/>
      <c r="O115" s="80"/>
      <c r="P115" s="80"/>
      <c r="Q115" s="80"/>
    </row>
    <row r="116" spans="1:25" s="81" customFormat="1" ht="47.25">
      <c r="A116" s="37">
        <f t="shared" si="16"/>
        <v>104</v>
      </c>
      <c r="B116" s="44" t="s">
        <v>179</v>
      </c>
      <c r="C116" s="44" t="s">
        <v>22</v>
      </c>
      <c r="D116" s="44" t="s">
        <v>41</v>
      </c>
      <c r="E116" s="44" t="s">
        <v>192</v>
      </c>
      <c r="F116" s="44" t="s">
        <v>194</v>
      </c>
      <c r="G116" s="44" t="s">
        <v>63</v>
      </c>
      <c r="H116" s="44" t="s">
        <v>31</v>
      </c>
      <c r="I116" s="44" t="s">
        <v>181</v>
      </c>
      <c r="J116" s="53" t="s">
        <v>196</v>
      </c>
      <c r="K116" s="92">
        <v>5177.3999999999996</v>
      </c>
      <c r="L116" s="92">
        <v>0</v>
      </c>
      <c r="M116" s="92">
        <v>0</v>
      </c>
      <c r="N116" s="79"/>
      <c r="O116" s="80"/>
      <c r="P116" s="80"/>
      <c r="Q116" s="80"/>
    </row>
    <row r="117" spans="1:25" s="81" customFormat="1" ht="78.75">
      <c r="A117" s="37">
        <f t="shared" si="16"/>
        <v>105</v>
      </c>
      <c r="B117" s="89" t="s">
        <v>179</v>
      </c>
      <c r="C117" s="89" t="s">
        <v>22</v>
      </c>
      <c r="D117" s="89" t="s">
        <v>41</v>
      </c>
      <c r="E117" s="89" t="s">
        <v>145</v>
      </c>
      <c r="F117" s="89" t="s">
        <v>197</v>
      </c>
      <c r="G117" s="89" t="s">
        <v>63</v>
      </c>
      <c r="H117" s="89" t="s">
        <v>31</v>
      </c>
      <c r="I117" s="89" t="s">
        <v>181</v>
      </c>
      <c r="J117" s="90" t="s">
        <v>198</v>
      </c>
      <c r="K117" s="91">
        <f>K118</f>
        <v>718.8</v>
      </c>
      <c r="L117" s="91">
        <f t="shared" ref="L117:M117" si="30">L118</f>
        <v>0</v>
      </c>
      <c r="M117" s="91">
        <f t="shared" si="30"/>
        <v>0</v>
      </c>
      <c r="N117" s="79"/>
      <c r="O117" s="80"/>
      <c r="P117" s="80"/>
      <c r="Q117" s="80"/>
    </row>
    <row r="118" spans="1:25" s="81" customFormat="1" ht="63">
      <c r="A118" s="37">
        <f t="shared" si="16"/>
        <v>106</v>
      </c>
      <c r="B118" s="44" t="s">
        <v>179</v>
      </c>
      <c r="C118" s="44" t="s">
        <v>22</v>
      </c>
      <c r="D118" s="44" t="s">
        <v>41</v>
      </c>
      <c r="E118" s="44" t="s">
        <v>145</v>
      </c>
      <c r="F118" s="44" t="s">
        <v>197</v>
      </c>
      <c r="G118" s="44" t="s">
        <v>63</v>
      </c>
      <c r="H118" s="44" t="s">
        <v>31</v>
      </c>
      <c r="I118" s="44" t="s">
        <v>181</v>
      </c>
      <c r="J118" s="53" t="s">
        <v>199</v>
      </c>
      <c r="K118" s="92">
        <v>718.8</v>
      </c>
      <c r="L118" s="92">
        <v>0</v>
      </c>
      <c r="M118" s="92">
        <v>0</v>
      </c>
      <c r="N118" s="79"/>
      <c r="O118" s="80"/>
      <c r="P118" s="80"/>
      <c r="Q118" s="80"/>
    </row>
    <row r="119" spans="1:25" s="81" customFormat="1" ht="31.5">
      <c r="A119" s="37">
        <f t="shared" si="16"/>
        <v>107</v>
      </c>
      <c r="B119" s="89" t="s">
        <v>179</v>
      </c>
      <c r="C119" s="89" t="s">
        <v>22</v>
      </c>
      <c r="D119" s="89" t="s">
        <v>41</v>
      </c>
      <c r="E119" s="89" t="s">
        <v>145</v>
      </c>
      <c r="F119" s="89" t="s">
        <v>200</v>
      </c>
      <c r="G119" s="89" t="s">
        <v>30</v>
      </c>
      <c r="H119" s="89" t="s">
        <v>31</v>
      </c>
      <c r="I119" s="89" t="s">
        <v>181</v>
      </c>
      <c r="J119" s="90" t="s">
        <v>201</v>
      </c>
      <c r="K119" s="91">
        <f>K120</f>
        <v>475.2</v>
      </c>
      <c r="L119" s="91">
        <f t="shared" ref="L119:M119" si="31">L120</f>
        <v>0</v>
      </c>
      <c r="M119" s="91">
        <f t="shared" si="31"/>
        <v>0</v>
      </c>
      <c r="N119" s="79"/>
      <c r="O119" s="80"/>
      <c r="P119" s="80"/>
      <c r="Q119" s="80"/>
    </row>
    <row r="120" spans="1:25" s="81" customFormat="1" ht="31.5">
      <c r="A120" s="37">
        <f t="shared" si="16"/>
        <v>108</v>
      </c>
      <c r="B120" s="44" t="s">
        <v>179</v>
      </c>
      <c r="C120" s="44" t="s">
        <v>22</v>
      </c>
      <c r="D120" s="44" t="s">
        <v>41</v>
      </c>
      <c r="E120" s="44" t="s">
        <v>145</v>
      </c>
      <c r="F120" s="44" t="s">
        <v>200</v>
      </c>
      <c r="G120" s="44" t="s">
        <v>63</v>
      </c>
      <c r="H120" s="44" t="s">
        <v>31</v>
      </c>
      <c r="I120" s="44" t="s">
        <v>181</v>
      </c>
      <c r="J120" s="53" t="s">
        <v>202</v>
      </c>
      <c r="K120" s="92">
        <v>475.2</v>
      </c>
      <c r="L120" s="92">
        <v>0</v>
      </c>
      <c r="M120" s="92">
        <v>0</v>
      </c>
      <c r="N120" s="79"/>
      <c r="O120" s="80"/>
      <c r="P120" s="80"/>
      <c r="Q120" s="80"/>
    </row>
    <row r="121" spans="1:25" s="81" customFormat="1" ht="31.5">
      <c r="A121" s="37">
        <f t="shared" si="16"/>
        <v>109</v>
      </c>
      <c r="B121" s="89" t="s">
        <v>179</v>
      </c>
      <c r="C121" s="89" t="s">
        <v>22</v>
      </c>
      <c r="D121" s="89" t="s">
        <v>41</v>
      </c>
      <c r="E121" s="89" t="s">
        <v>145</v>
      </c>
      <c r="F121" s="89" t="s">
        <v>203</v>
      </c>
      <c r="G121" s="89" t="s">
        <v>30</v>
      </c>
      <c r="H121" s="89" t="s">
        <v>31</v>
      </c>
      <c r="I121" s="89" t="s">
        <v>181</v>
      </c>
      <c r="J121" s="90" t="s">
        <v>204</v>
      </c>
      <c r="K121" s="93">
        <f>K122</f>
        <v>554.20000000000005</v>
      </c>
      <c r="L121" s="93">
        <f t="shared" ref="L121:M121" si="32">L122</f>
        <v>553.79999999999995</v>
      </c>
      <c r="M121" s="93">
        <f t="shared" si="32"/>
        <v>553.79999999999995</v>
      </c>
      <c r="N121" s="79"/>
      <c r="O121" s="80"/>
      <c r="P121" s="80"/>
      <c r="Q121" s="80"/>
    </row>
    <row r="122" spans="1:25" s="81" customFormat="1" ht="47.25">
      <c r="A122" s="37">
        <f t="shared" si="16"/>
        <v>110</v>
      </c>
      <c r="B122" s="44" t="s">
        <v>179</v>
      </c>
      <c r="C122" s="44" t="s">
        <v>22</v>
      </c>
      <c r="D122" s="44" t="s">
        <v>41</v>
      </c>
      <c r="E122" s="44" t="s">
        <v>145</v>
      </c>
      <c r="F122" s="44" t="s">
        <v>203</v>
      </c>
      <c r="G122" s="44" t="s">
        <v>63</v>
      </c>
      <c r="H122" s="44" t="s">
        <v>31</v>
      </c>
      <c r="I122" s="44" t="s">
        <v>181</v>
      </c>
      <c r="J122" s="53" t="s">
        <v>205</v>
      </c>
      <c r="K122" s="46">
        <v>554.20000000000005</v>
      </c>
      <c r="L122" s="46">
        <v>553.79999999999995</v>
      </c>
      <c r="M122" s="46">
        <v>553.79999999999995</v>
      </c>
      <c r="N122" s="79"/>
      <c r="O122" s="80"/>
      <c r="P122" s="80"/>
      <c r="Q122" s="80"/>
    </row>
    <row r="123" spans="1:25">
      <c r="A123" s="37">
        <f t="shared" si="16"/>
        <v>111</v>
      </c>
      <c r="B123" s="44" t="s">
        <v>179</v>
      </c>
      <c r="C123" s="89" t="s">
        <v>22</v>
      </c>
      <c r="D123" s="89" t="s">
        <v>41</v>
      </c>
      <c r="E123" s="89" t="s">
        <v>206</v>
      </c>
      <c r="F123" s="89" t="s">
        <v>207</v>
      </c>
      <c r="G123" s="89" t="s">
        <v>30</v>
      </c>
      <c r="H123" s="89" t="s">
        <v>31</v>
      </c>
      <c r="I123" s="89" t="s">
        <v>181</v>
      </c>
      <c r="J123" s="94" t="s">
        <v>208</v>
      </c>
      <c r="K123" s="93">
        <f>K124</f>
        <v>73156.900000000009</v>
      </c>
      <c r="L123" s="93">
        <f>L124</f>
        <v>5035.1000000000004</v>
      </c>
      <c r="M123" s="93">
        <f>M124</f>
        <v>5034.1000000000004</v>
      </c>
      <c r="N123" s="47"/>
      <c r="O123" s="48"/>
      <c r="P123" s="48"/>
      <c r="Q123" s="48"/>
    </row>
    <row r="124" spans="1:25" s="74" customFormat="1">
      <c r="A124" s="37">
        <f t="shared" si="16"/>
        <v>112</v>
      </c>
      <c r="B124" s="89" t="s">
        <v>179</v>
      </c>
      <c r="C124" s="89" t="s">
        <v>22</v>
      </c>
      <c r="D124" s="89" t="s">
        <v>41</v>
      </c>
      <c r="E124" s="89" t="s">
        <v>206</v>
      </c>
      <c r="F124" s="89" t="s">
        <v>207</v>
      </c>
      <c r="G124" s="89" t="s">
        <v>63</v>
      </c>
      <c r="H124" s="89" t="s">
        <v>31</v>
      </c>
      <c r="I124" s="89" t="s">
        <v>181</v>
      </c>
      <c r="J124" s="94" t="s">
        <v>209</v>
      </c>
      <c r="K124" s="93">
        <f>K136+K142+K143+K140+K141+K132+K137+K131+K139+K128+K129+K130+K127+K145+K144+K138+K125+K148+K134+K146+K126+K135+K147+K149+K150+K151+K133</f>
        <v>73156.900000000009</v>
      </c>
      <c r="L124" s="93">
        <f t="shared" ref="L124:M124" si="33">L136+L142+L143+L140+L141+L132+L137+L131+L139+L128+L129+L130+L127+L145+L144+L138+L125+L148+L134+L146+L126+L135+L147+L149+L150+L151</f>
        <v>5035.1000000000004</v>
      </c>
      <c r="M124" s="93">
        <f t="shared" si="33"/>
        <v>5034.1000000000004</v>
      </c>
      <c r="N124" s="93" t="e">
        <f>#REF!+#REF!+#REF!+N136+#REF!+#REF!+#REF!+#REF!+#REF!+#REF!+N143+#REF!+#REF!+#REF!+#REF!+#REF!+#REF!</f>
        <v>#REF!</v>
      </c>
      <c r="O124" s="93" t="e">
        <f>#REF!+#REF!+#REF!+O136+#REF!+#REF!+#REF!+#REF!+#REF!+#REF!+O143+#REF!+#REF!+#REF!+#REF!+#REF!+#REF!</f>
        <v>#REF!</v>
      </c>
      <c r="P124" s="93" t="e">
        <f>#REF!+#REF!+#REF!+P136+#REF!+#REF!+#REF!+#REF!+#REF!+#REF!+P143+#REF!+#REF!+#REF!+#REF!+#REF!+#REF!</f>
        <v>#REF!</v>
      </c>
      <c r="Q124" s="93" t="e">
        <f>#REF!+#REF!+#REF!+Q136+#REF!+#REF!+#REF!+#REF!+#REF!+#REF!+Q143+#REF!+#REF!+#REF!+#REF!+#REF!+#REF!</f>
        <v>#REF!</v>
      </c>
      <c r="R124" s="93" t="e">
        <f>#REF!+#REF!+#REF!+R136+#REF!+#REF!+#REF!+#REF!+#REF!+#REF!+R143+#REF!+#REF!+#REF!+#REF!+#REF!+#REF!</f>
        <v>#REF!</v>
      </c>
      <c r="S124" s="93" t="e">
        <f>#REF!+#REF!+#REF!+S136+#REF!+#REF!+#REF!+#REF!+#REF!+#REF!+S143+#REF!+#REF!+#REF!+#REF!+#REF!+#REF!</f>
        <v>#REF!</v>
      </c>
      <c r="T124" s="93" t="e">
        <f>#REF!+#REF!+#REF!+T136+#REF!+#REF!+#REF!+#REF!+#REF!+#REF!+T143+#REF!+#REF!+#REF!+#REF!+#REF!+#REF!</f>
        <v>#REF!</v>
      </c>
      <c r="U124" s="93" t="e">
        <f>#REF!+#REF!+#REF!+U136+#REF!+#REF!+#REF!+#REF!+#REF!+#REF!+U143+#REF!+#REF!+#REF!+#REF!+#REF!+#REF!</f>
        <v>#REF!</v>
      </c>
      <c r="V124" s="93" t="e">
        <f>#REF!+#REF!+#REF!+V136+#REF!+#REF!+#REF!+#REF!+#REF!+#REF!+V143+#REF!+#REF!+#REF!+#REF!+#REF!+#REF!</f>
        <v>#REF!</v>
      </c>
    </row>
    <row r="125" spans="1:25" ht="31.5">
      <c r="A125" s="37">
        <f t="shared" si="16"/>
        <v>113</v>
      </c>
      <c r="B125" s="44" t="s">
        <v>179</v>
      </c>
      <c r="C125" s="44" t="s">
        <v>22</v>
      </c>
      <c r="D125" s="44" t="s">
        <v>41</v>
      </c>
      <c r="E125" s="44" t="s">
        <v>206</v>
      </c>
      <c r="F125" s="44" t="s">
        <v>207</v>
      </c>
      <c r="G125" s="44" t="s">
        <v>63</v>
      </c>
      <c r="H125" s="44" t="s">
        <v>210</v>
      </c>
      <c r="I125" s="44" t="s">
        <v>181</v>
      </c>
      <c r="J125" s="95" t="s">
        <v>211</v>
      </c>
      <c r="K125" s="46">
        <v>1572</v>
      </c>
      <c r="L125" s="46">
        <v>0</v>
      </c>
      <c r="M125" s="46">
        <v>0</v>
      </c>
      <c r="N125" s="96"/>
      <c r="O125" s="96"/>
      <c r="P125" s="96"/>
      <c r="Q125" s="96"/>
      <c r="R125" s="96"/>
      <c r="S125" s="96"/>
      <c r="T125" s="96"/>
      <c r="U125" s="96"/>
      <c r="V125" s="96"/>
    </row>
    <row r="126" spans="1:25" ht="63">
      <c r="A126" s="37"/>
      <c r="B126" s="44" t="s">
        <v>179</v>
      </c>
      <c r="C126" s="44" t="s">
        <v>22</v>
      </c>
      <c r="D126" s="44" t="s">
        <v>41</v>
      </c>
      <c r="E126" s="44" t="s">
        <v>206</v>
      </c>
      <c r="F126" s="44" t="s">
        <v>207</v>
      </c>
      <c r="G126" s="44" t="s">
        <v>63</v>
      </c>
      <c r="H126" s="44" t="s">
        <v>212</v>
      </c>
      <c r="I126" s="44" t="s">
        <v>181</v>
      </c>
      <c r="J126" s="95" t="s">
        <v>213</v>
      </c>
      <c r="K126" s="46">
        <v>864.4</v>
      </c>
      <c r="L126" s="46">
        <v>0</v>
      </c>
      <c r="M126" s="46"/>
      <c r="N126" s="96"/>
      <c r="O126" s="96"/>
      <c r="P126" s="96"/>
      <c r="Q126" s="96"/>
      <c r="R126" s="96"/>
      <c r="S126" s="96"/>
      <c r="T126" s="96"/>
      <c r="U126" s="96"/>
      <c r="V126" s="96"/>
    </row>
    <row r="127" spans="1:25" s="74" customFormat="1" ht="47.25">
      <c r="A127" s="37">
        <f>A125+1</f>
        <v>114</v>
      </c>
      <c r="B127" s="44" t="s">
        <v>179</v>
      </c>
      <c r="C127" s="44" t="s">
        <v>22</v>
      </c>
      <c r="D127" s="44" t="s">
        <v>41</v>
      </c>
      <c r="E127" s="44" t="s">
        <v>206</v>
      </c>
      <c r="F127" s="44" t="s">
        <v>207</v>
      </c>
      <c r="G127" s="44" t="s">
        <v>63</v>
      </c>
      <c r="H127" s="44" t="s">
        <v>214</v>
      </c>
      <c r="I127" s="44" t="s">
        <v>181</v>
      </c>
      <c r="J127" s="95" t="s">
        <v>215</v>
      </c>
      <c r="K127" s="46">
        <v>245.9</v>
      </c>
      <c r="L127" s="46">
        <v>0</v>
      </c>
      <c r="M127" s="46">
        <v>0</v>
      </c>
      <c r="N127" s="97"/>
      <c r="O127" s="97"/>
      <c r="P127" s="97"/>
      <c r="Q127" s="97"/>
      <c r="R127" s="97"/>
      <c r="S127" s="97"/>
      <c r="T127" s="97"/>
      <c r="U127" s="97"/>
      <c r="V127" s="97"/>
    </row>
    <row r="128" spans="1:25" s="74" customFormat="1" ht="63">
      <c r="A128" s="37">
        <f t="shared" si="16"/>
        <v>115</v>
      </c>
      <c r="B128" s="44" t="s">
        <v>179</v>
      </c>
      <c r="C128" s="44" t="s">
        <v>22</v>
      </c>
      <c r="D128" s="44" t="s">
        <v>41</v>
      </c>
      <c r="E128" s="44" t="s">
        <v>206</v>
      </c>
      <c r="F128" s="44" t="s">
        <v>207</v>
      </c>
      <c r="G128" s="44" t="s">
        <v>63</v>
      </c>
      <c r="H128" s="44" t="s">
        <v>216</v>
      </c>
      <c r="I128" s="44" t="s">
        <v>181</v>
      </c>
      <c r="J128" s="95" t="s">
        <v>217</v>
      </c>
      <c r="K128" s="46">
        <v>6923.8</v>
      </c>
      <c r="L128" s="46">
        <v>0</v>
      </c>
      <c r="M128" s="46">
        <v>0</v>
      </c>
      <c r="N128" s="97"/>
      <c r="O128" s="97"/>
      <c r="P128" s="97"/>
      <c r="Q128" s="97"/>
      <c r="R128" s="97"/>
      <c r="S128" s="97"/>
      <c r="T128" s="97"/>
      <c r="U128" s="97"/>
      <c r="V128" s="97"/>
    </row>
    <row r="129" spans="1:22" s="74" customFormat="1" ht="141.75">
      <c r="A129" s="37">
        <f t="shared" si="16"/>
        <v>116</v>
      </c>
      <c r="B129" s="44" t="s">
        <v>179</v>
      </c>
      <c r="C129" s="44" t="s">
        <v>22</v>
      </c>
      <c r="D129" s="44" t="s">
        <v>41</v>
      </c>
      <c r="E129" s="44" t="s">
        <v>206</v>
      </c>
      <c r="F129" s="44" t="s">
        <v>207</v>
      </c>
      <c r="G129" s="44" t="s">
        <v>63</v>
      </c>
      <c r="H129" s="44" t="s">
        <v>218</v>
      </c>
      <c r="I129" s="44" t="s">
        <v>181</v>
      </c>
      <c r="J129" s="95" t="s">
        <v>219</v>
      </c>
      <c r="K129" s="46">
        <v>777.4</v>
      </c>
      <c r="L129" s="46">
        <v>0</v>
      </c>
      <c r="M129" s="46">
        <v>0</v>
      </c>
      <c r="N129" s="97"/>
      <c r="O129" s="97"/>
      <c r="P129" s="97"/>
      <c r="Q129" s="97"/>
      <c r="R129" s="97"/>
      <c r="S129" s="97"/>
      <c r="T129" s="97"/>
      <c r="U129" s="97"/>
      <c r="V129" s="97"/>
    </row>
    <row r="130" spans="1:22" s="74" customFormat="1" ht="63">
      <c r="A130" s="37">
        <f t="shared" si="16"/>
        <v>117</v>
      </c>
      <c r="B130" s="44" t="s">
        <v>179</v>
      </c>
      <c r="C130" s="44" t="s">
        <v>22</v>
      </c>
      <c r="D130" s="44" t="s">
        <v>41</v>
      </c>
      <c r="E130" s="44" t="s">
        <v>206</v>
      </c>
      <c r="F130" s="44" t="s">
        <v>207</v>
      </c>
      <c r="G130" s="44" t="s">
        <v>63</v>
      </c>
      <c r="H130" s="44" t="s">
        <v>220</v>
      </c>
      <c r="I130" s="44" t="s">
        <v>181</v>
      </c>
      <c r="J130" s="95" t="s">
        <v>221</v>
      </c>
      <c r="K130" s="46">
        <v>7704.2</v>
      </c>
      <c r="L130" s="46">
        <v>0</v>
      </c>
      <c r="M130" s="46">
        <v>0</v>
      </c>
      <c r="N130" s="97"/>
      <c r="O130" s="97"/>
      <c r="P130" s="97"/>
      <c r="Q130" s="97"/>
      <c r="R130" s="97"/>
      <c r="S130" s="97"/>
      <c r="T130" s="97"/>
      <c r="U130" s="97"/>
      <c r="V130" s="97"/>
    </row>
    <row r="131" spans="1:22" s="74" customFormat="1" ht="31.5">
      <c r="A131" s="37">
        <f t="shared" si="16"/>
        <v>118</v>
      </c>
      <c r="B131" s="44" t="s">
        <v>179</v>
      </c>
      <c r="C131" s="44" t="s">
        <v>22</v>
      </c>
      <c r="D131" s="44" t="s">
        <v>41</v>
      </c>
      <c r="E131" s="44" t="s">
        <v>206</v>
      </c>
      <c r="F131" s="44" t="s">
        <v>207</v>
      </c>
      <c r="G131" s="44" t="s">
        <v>63</v>
      </c>
      <c r="H131" s="44" t="s">
        <v>222</v>
      </c>
      <c r="I131" s="44" t="s">
        <v>181</v>
      </c>
      <c r="J131" s="95" t="s">
        <v>223</v>
      </c>
      <c r="K131" s="46">
        <v>474.1</v>
      </c>
      <c r="L131" s="46">
        <v>474.1</v>
      </c>
      <c r="M131" s="46">
        <v>474.1</v>
      </c>
      <c r="N131" s="97"/>
      <c r="O131" s="97"/>
      <c r="P131" s="97"/>
      <c r="Q131" s="97"/>
      <c r="R131" s="97"/>
      <c r="S131" s="97"/>
      <c r="T131" s="97"/>
      <c r="U131" s="97"/>
      <c r="V131" s="97"/>
    </row>
    <row r="132" spans="1:22" s="74" customFormat="1" ht="63">
      <c r="A132" s="37">
        <f t="shared" si="16"/>
        <v>119</v>
      </c>
      <c r="B132" s="44" t="s">
        <v>179</v>
      </c>
      <c r="C132" s="44" t="s">
        <v>22</v>
      </c>
      <c r="D132" s="44" t="s">
        <v>41</v>
      </c>
      <c r="E132" s="44" t="s">
        <v>206</v>
      </c>
      <c r="F132" s="44" t="s">
        <v>207</v>
      </c>
      <c r="G132" s="44" t="s">
        <v>63</v>
      </c>
      <c r="H132" s="44" t="s">
        <v>224</v>
      </c>
      <c r="I132" s="44" t="s">
        <v>181</v>
      </c>
      <c r="J132" s="95" t="s">
        <v>225</v>
      </c>
      <c r="K132" s="46">
        <v>320</v>
      </c>
      <c r="L132" s="46">
        <v>10</v>
      </c>
      <c r="M132" s="46">
        <v>9</v>
      </c>
      <c r="N132" s="97"/>
      <c r="O132" s="97"/>
      <c r="P132" s="97"/>
      <c r="Q132" s="97"/>
      <c r="R132" s="97"/>
      <c r="S132" s="97"/>
      <c r="T132" s="97"/>
      <c r="U132" s="97"/>
      <c r="V132" s="97"/>
    </row>
    <row r="133" spans="1:22" s="74" customFormat="1" ht="47.25">
      <c r="A133" s="37"/>
      <c r="B133" s="44" t="s">
        <v>179</v>
      </c>
      <c r="C133" s="44" t="s">
        <v>22</v>
      </c>
      <c r="D133" s="44" t="s">
        <v>41</v>
      </c>
      <c r="E133" s="44" t="s">
        <v>206</v>
      </c>
      <c r="F133" s="44" t="s">
        <v>207</v>
      </c>
      <c r="G133" s="44" t="s">
        <v>63</v>
      </c>
      <c r="H133" s="44" t="s">
        <v>226</v>
      </c>
      <c r="I133" s="44" t="s">
        <v>181</v>
      </c>
      <c r="J133" s="95" t="s">
        <v>227</v>
      </c>
      <c r="K133" s="46">
        <v>1000</v>
      </c>
      <c r="L133" s="46">
        <v>0</v>
      </c>
      <c r="M133" s="46">
        <v>0</v>
      </c>
      <c r="N133" s="97"/>
      <c r="O133" s="97"/>
      <c r="P133" s="97"/>
      <c r="Q133" s="97"/>
      <c r="R133" s="97"/>
      <c r="S133" s="97"/>
      <c r="T133" s="97"/>
      <c r="U133" s="97"/>
      <c r="V133" s="97"/>
    </row>
    <row r="134" spans="1:22" s="74" customFormat="1" ht="63">
      <c r="A134" s="37">
        <f>A132+1</f>
        <v>120</v>
      </c>
      <c r="B134" s="44" t="s">
        <v>179</v>
      </c>
      <c r="C134" s="44" t="s">
        <v>22</v>
      </c>
      <c r="D134" s="44" t="s">
        <v>41</v>
      </c>
      <c r="E134" s="44" t="s">
        <v>206</v>
      </c>
      <c r="F134" s="44" t="s">
        <v>207</v>
      </c>
      <c r="G134" s="44" t="s">
        <v>63</v>
      </c>
      <c r="H134" s="44" t="s">
        <v>228</v>
      </c>
      <c r="I134" s="44" t="s">
        <v>181</v>
      </c>
      <c r="J134" s="95" t="s">
        <v>229</v>
      </c>
      <c r="K134" s="46">
        <v>6393</v>
      </c>
      <c r="L134" s="46">
        <v>0</v>
      </c>
      <c r="M134" s="46">
        <v>0</v>
      </c>
      <c r="N134" s="97"/>
      <c r="O134" s="97"/>
      <c r="P134" s="97"/>
      <c r="Q134" s="97"/>
      <c r="R134" s="97"/>
      <c r="S134" s="97"/>
      <c r="T134" s="97"/>
      <c r="U134" s="97"/>
      <c r="V134" s="97"/>
    </row>
    <row r="135" spans="1:22" s="74" customFormat="1" ht="47.25">
      <c r="A135" s="37"/>
      <c r="B135" s="44" t="s">
        <v>179</v>
      </c>
      <c r="C135" s="44" t="s">
        <v>22</v>
      </c>
      <c r="D135" s="44" t="s">
        <v>41</v>
      </c>
      <c r="E135" s="44" t="s">
        <v>206</v>
      </c>
      <c r="F135" s="44" t="s">
        <v>207</v>
      </c>
      <c r="G135" s="44" t="s">
        <v>63</v>
      </c>
      <c r="H135" s="44" t="s">
        <v>230</v>
      </c>
      <c r="I135" s="44" t="s">
        <v>181</v>
      </c>
      <c r="J135" s="95" t="s">
        <v>231</v>
      </c>
      <c r="K135" s="46">
        <v>200</v>
      </c>
      <c r="L135" s="46">
        <v>0</v>
      </c>
      <c r="M135" s="46">
        <v>0</v>
      </c>
      <c r="N135" s="97"/>
      <c r="O135" s="97"/>
      <c r="P135" s="97"/>
      <c r="Q135" s="97"/>
      <c r="R135" s="97"/>
      <c r="S135" s="97"/>
      <c r="T135" s="97"/>
      <c r="U135" s="97"/>
      <c r="V135" s="97"/>
    </row>
    <row r="136" spans="1:22" ht="31.5">
      <c r="A136" s="37">
        <f>A134+1</f>
        <v>121</v>
      </c>
      <c r="B136" s="44" t="s">
        <v>179</v>
      </c>
      <c r="C136" s="44" t="s">
        <v>22</v>
      </c>
      <c r="D136" s="44" t="s">
        <v>41</v>
      </c>
      <c r="E136" s="44" t="s">
        <v>206</v>
      </c>
      <c r="F136" s="44" t="s">
        <v>207</v>
      </c>
      <c r="G136" s="44" t="s">
        <v>63</v>
      </c>
      <c r="H136" s="44" t="s">
        <v>232</v>
      </c>
      <c r="I136" s="44" t="s">
        <v>181</v>
      </c>
      <c r="J136" s="95" t="s">
        <v>233</v>
      </c>
      <c r="K136" s="46">
        <v>439.9</v>
      </c>
      <c r="L136" s="46">
        <v>439.9</v>
      </c>
      <c r="M136" s="46">
        <v>439.9</v>
      </c>
      <c r="N136" s="47"/>
      <c r="O136" s="48"/>
      <c r="P136" s="48"/>
      <c r="Q136" s="48"/>
    </row>
    <row r="137" spans="1:22" ht="31.5">
      <c r="A137" s="37">
        <f t="shared" si="16"/>
        <v>122</v>
      </c>
      <c r="B137" s="44" t="s">
        <v>179</v>
      </c>
      <c r="C137" s="44" t="s">
        <v>22</v>
      </c>
      <c r="D137" s="44" t="s">
        <v>41</v>
      </c>
      <c r="E137" s="44" t="s">
        <v>206</v>
      </c>
      <c r="F137" s="44" t="s">
        <v>207</v>
      </c>
      <c r="G137" s="44" t="s">
        <v>63</v>
      </c>
      <c r="H137" s="44" t="s">
        <v>234</v>
      </c>
      <c r="I137" s="44" t="s">
        <v>181</v>
      </c>
      <c r="J137" s="95" t="s">
        <v>235</v>
      </c>
      <c r="K137" s="46">
        <v>3681.3</v>
      </c>
      <c r="L137" s="46">
        <v>0</v>
      </c>
      <c r="M137" s="46">
        <v>0</v>
      </c>
      <c r="N137" s="47"/>
      <c r="O137" s="48"/>
      <c r="P137" s="48"/>
      <c r="Q137" s="48"/>
    </row>
    <row r="138" spans="1:22" ht="63">
      <c r="A138" s="37">
        <f t="shared" si="16"/>
        <v>123</v>
      </c>
      <c r="B138" s="44" t="s">
        <v>179</v>
      </c>
      <c r="C138" s="44" t="s">
        <v>22</v>
      </c>
      <c r="D138" s="44" t="s">
        <v>41</v>
      </c>
      <c r="E138" s="44" t="s">
        <v>206</v>
      </c>
      <c r="F138" s="44" t="s">
        <v>207</v>
      </c>
      <c r="G138" s="44" t="s">
        <v>63</v>
      </c>
      <c r="H138" s="44" t="s">
        <v>236</v>
      </c>
      <c r="I138" s="44" t="s">
        <v>181</v>
      </c>
      <c r="J138" s="95" t="s">
        <v>237</v>
      </c>
      <c r="K138" s="46">
        <v>240</v>
      </c>
      <c r="L138" s="46">
        <v>0</v>
      </c>
      <c r="M138" s="46">
        <v>0</v>
      </c>
      <c r="N138" s="47"/>
      <c r="O138" s="48"/>
      <c r="P138" s="48"/>
      <c r="Q138" s="48"/>
    </row>
    <row r="139" spans="1:22" ht="47.25">
      <c r="A139" s="37">
        <f>A138+1</f>
        <v>124</v>
      </c>
      <c r="B139" s="44" t="s">
        <v>179</v>
      </c>
      <c r="C139" s="44" t="s">
        <v>22</v>
      </c>
      <c r="D139" s="44" t="s">
        <v>41</v>
      </c>
      <c r="E139" s="44" t="s">
        <v>206</v>
      </c>
      <c r="F139" s="44" t="s">
        <v>207</v>
      </c>
      <c r="G139" s="44" t="s">
        <v>63</v>
      </c>
      <c r="H139" s="44" t="s">
        <v>238</v>
      </c>
      <c r="I139" s="44" t="s">
        <v>181</v>
      </c>
      <c r="J139" s="95" t="s">
        <v>239</v>
      </c>
      <c r="K139" s="46">
        <v>228.9</v>
      </c>
      <c r="L139" s="46">
        <v>0</v>
      </c>
      <c r="M139" s="46">
        <v>0</v>
      </c>
      <c r="N139" s="47"/>
      <c r="O139" s="48"/>
      <c r="P139" s="48"/>
      <c r="Q139" s="48"/>
    </row>
    <row r="140" spans="1:22" ht="47.25">
      <c r="A140" s="37">
        <f t="shared" si="16"/>
        <v>125</v>
      </c>
      <c r="B140" s="44" t="s">
        <v>179</v>
      </c>
      <c r="C140" s="44" t="s">
        <v>22</v>
      </c>
      <c r="D140" s="44" t="s">
        <v>41</v>
      </c>
      <c r="E140" s="44" t="s">
        <v>206</v>
      </c>
      <c r="F140" s="44" t="s">
        <v>207</v>
      </c>
      <c r="G140" s="44" t="s">
        <v>63</v>
      </c>
      <c r="H140" s="44" t="s">
        <v>240</v>
      </c>
      <c r="I140" s="44" t="s">
        <v>181</v>
      </c>
      <c r="J140" s="95" t="s">
        <v>241</v>
      </c>
      <c r="K140" s="46">
        <v>3898.8</v>
      </c>
      <c r="L140" s="46">
        <v>0</v>
      </c>
      <c r="M140" s="46">
        <v>0</v>
      </c>
      <c r="N140" s="47"/>
      <c r="O140" s="48"/>
      <c r="P140" s="48"/>
      <c r="Q140" s="48"/>
    </row>
    <row r="141" spans="1:22" ht="63">
      <c r="A141" s="37">
        <f t="shared" si="16"/>
        <v>126</v>
      </c>
      <c r="B141" s="44" t="s">
        <v>179</v>
      </c>
      <c r="C141" s="44" t="s">
        <v>22</v>
      </c>
      <c r="D141" s="44" t="s">
        <v>41</v>
      </c>
      <c r="E141" s="44" t="s">
        <v>206</v>
      </c>
      <c r="F141" s="44" t="s">
        <v>207</v>
      </c>
      <c r="G141" s="44" t="s">
        <v>63</v>
      </c>
      <c r="H141" s="44" t="s">
        <v>242</v>
      </c>
      <c r="I141" s="44" t="s">
        <v>181</v>
      </c>
      <c r="J141" s="95" t="s">
        <v>243</v>
      </c>
      <c r="K141" s="46">
        <v>13547.6</v>
      </c>
      <c r="L141" s="46">
        <v>0</v>
      </c>
      <c r="M141" s="46">
        <v>0</v>
      </c>
      <c r="N141" s="47"/>
      <c r="O141" s="48"/>
      <c r="P141" s="48"/>
      <c r="Q141" s="48"/>
    </row>
    <row r="142" spans="1:22" ht="63">
      <c r="A142" s="37">
        <f t="shared" si="16"/>
        <v>127</v>
      </c>
      <c r="B142" s="44" t="s">
        <v>179</v>
      </c>
      <c r="C142" s="44" t="s">
        <v>22</v>
      </c>
      <c r="D142" s="44" t="s">
        <v>41</v>
      </c>
      <c r="E142" s="44" t="s">
        <v>206</v>
      </c>
      <c r="F142" s="44" t="s">
        <v>207</v>
      </c>
      <c r="G142" s="44" t="s">
        <v>63</v>
      </c>
      <c r="H142" s="44" t="s">
        <v>244</v>
      </c>
      <c r="I142" s="44" t="s">
        <v>181</v>
      </c>
      <c r="J142" s="95" t="s">
        <v>245</v>
      </c>
      <c r="K142" s="46">
        <v>4063.1</v>
      </c>
      <c r="L142" s="46">
        <v>4063.1</v>
      </c>
      <c r="M142" s="46">
        <v>4063.1</v>
      </c>
      <c r="N142" s="47"/>
      <c r="O142" s="48"/>
      <c r="P142" s="48"/>
      <c r="Q142" s="48"/>
    </row>
    <row r="143" spans="1:22" ht="47.25">
      <c r="A143" s="37">
        <f>A142+1</f>
        <v>128</v>
      </c>
      <c r="B143" s="44" t="s">
        <v>179</v>
      </c>
      <c r="C143" s="44" t="s">
        <v>22</v>
      </c>
      <c r="D143" s="44" t="s">
        <v>41</v>
      </c>
      <c r="E143" s="44" t="s">
        <v>206</v>
      </c>
      <c r="F143" s="44" t="s">
        <v>207</v>
      </c>
      <c r="G143" s="44" t="s">
        <v>63</v>
      </c>
      <c r="H143" s="44" t="s">
        <v>246</v>
      </c>
      <c r="I143" s="44" t="s">
        <v>181</v>
      </c>
      <c r="J143" s="98" t="s">
        <v>247</v>
      </c>
      <c r="K143" s="46">
        <v>48</v>
      </c>
      <c r="L143" s="46">
        <v>48</v>
      </c>
      <c r="M143" s="46">
        <v>48</v>
      </c>
      <c r="N143" s="47"/>
      <c r="O143" s="48"/>
      <c r="P143" s="48"/>
      <c r="Q143" s="48"/>
    </row>
    <row r="144" spans="1:22" ht="31.5">
      <c r="A144" s="37">
        <f t="shared" ref="A144:A207" si="34">A143+1</f>
        <v>129</v>
      </c>
      <c r="B144" s="44" t="s">
        <v>179</v>
      </c>
      <c r="C144" s="44" t="s">
        <v>22</v>
      </c>
      <c r="D144" s="44" t="s">
        <v>41</v>
      </c>
      <c r="E144" s="44" t="s">
        <v>206</v>
      </c>
      <c r="F144" s="44" t="s">
        <v>207</v>
      </c>
      <c r="G144" s="44" t="s">
        <v>63</v>
      </c>
      <c r="H144" s="44" t="s">
        <v>248</v>
      </c>
      <c r="I144" s="44" t="s">
        <v>181</v>
      </c>
      <c r="J144" s="98" t="s">
        <v>249</v>
      </c>
      <c r="K144" s="46">
        <v>2457.9</v>
      </c>
      <c r="L144" s="46">
        <v>0</v>
      </c>
      <c r="M144" s="46">
        <v>0</v>
      </c>
      <c r="N144" s="47"/>
      <c r="O144" s="48"/>
      <c r="P144" s="48"/>
      <c r="Q144" s="48"/>
    </row>
    <row r="145" spans="1:22" ht="157.5">
      <c r="A145" s="37">
        <f t="shared" si="34"/>
        <v>130</v>
      </c>
      <c r="B145" s="44" t="s">
        <v>179</v>
      </c>
      <c r="C145" s="44" t="s">
        <v>22</v>
      </c>
      <c r="D145" s="44" t="s">
        <v>41</v>
      </c>
      <c r="E145" s="44" t="s">
        <v>206</v>
      </c>
      <c r="F145" s="44" t="s">
        <v>207</v>
      </c>
      <c r="G145" s="44" t="s">
        <v>63</v>
      </c>
      <c r="H145" s="44" t="s">
        <v>250</v>
      </c>
      <c r="I145" s="44" t="s">
        <v>181</v>
      </c>
      <c r="J145" s="98" t="s">
        <v>251</v>
      </c>
      <c r="K145" s="46">
        <v>8900</v>
      </c>
      <c r="L145" s="46">
        <v>0</v>
      </c>
      <c r="M145" s="46">
        <v>0</v>
      </c>
      <c r="N145" s="47"/>
      <c r="O145" s="48"/>
      <c r="P145" s="48"/>
      <c r="Q145" s="48"/>
    </row>
    <row r="146" spans="1:22" ht="63">
      <c r="A146" s="37">
        <f t="shared" si="34"/>
        <v>131</v>
      </c>
      <c r="B146" s="44" t="s">
        <v>179</v>
      </c>
      <c r="C146" s="44" t="s">
        <v>22</v>
      </c>
      <c r="D146" s="44" t="s">
        <v>41</v>
      </c>
      <c r="E146" s="44" t="s">
        <v>206</v>
      </c>
      <c r="F146" s="44" t="s">
        <v>207</v>
      </c>
      <c r="G146" s="44" t="s">
        <v>63</v>
      </c>
      <c r="H146" s="44" t="s">
        <v>252</v>
      </c>
      <c r="I146" s="44" t="s">
        <v>181</v>
      </c>
      <c r="J146" s="98" t="s">
        <v>253</v>
      </c>
      <c r="K146" s="46">
        <v>333.8</v>
      </c>
      <c r="L146" s="46">
        <v>0</v>
      </c>
      <c r="M146" s="46">
        <v>0</v>
      </c>
      <c r="N146" s="47"/>
      <c r="O146" s="48"/>
      <c r="P146" s="48"/>
      <c r="Q146" s="48"/>
    </row>
    <row r="147" spans="1:22" ht="63">
      <c r="A147" s="37">
        <f t="shared" si="34"/>
        <v>132</v>
      </c>
      <c r="B147" s="44" t="s">
        <v>179</v>
      </c>
      <c r="C147" s="44" t="s">
        <v>22</v>
      </c>
      <c r="D147" s="44" t="s">
        <v>41</v>
      </c>
      <c r="E147" s="44" t="s">
        <v>206</v>
      </c>
      <c r="F147" s="44" t="s">
        <v>207</v>
      </c>
      <c r="G147" s="44" t="s">
        <v>63</v>
      </c>
      <c r="H147" s="44" t="s">
        <v>254</v>
      </c>
      <c r="I147" s="44" t="s">
        <v>181</v>
      </c>
      <c r="J147" s="98" t="s">
        <v>255</v>
      </c>
      <c r="K147" s="46">
        <v>1998.6</v>
      </c>
      <c r="L147" s="46">
        <v>0</v>
      </c>
      <c r="M147" s="46">
        <v>0</v>
      </c>
      <c r="N147" s="47"/>
      <c r="O147" s="48"/>
      <c r="P147" s="48"/>
      <c r="Q147" s="48"/>
    </row>
    <row r="148" spans="1:22" ht="47.25">
      <c r="A148" s="37">
        <f t="shared" si="34"/>
        <v>133</v>
      </c>
      <c r="B148" s="44" t="s">
        <v>179</v>
      </c>
      <c r="C148" s="44" t="s">
        <v>22</v>
      </c>
      <c r="D148" s="44" t="s">
        <v>41</v>
      </c>
      <c r="E148" s="44" t="s">
        <v>206</v>
      </c>
      <c r="F148" s="44" t="s">
        <v>207</v>
      </c>
      <c r="G148" s="44" t="s">
        <v>63</v>
      </c>
      <c r="H148" s="44" t="s">
        <v>256</v>
      </c>
      <c r="I148" s="44" t="s">
        <v>181</v>
      </c>
      <c r="J148" s="98" t="s">
        <v>257</v>
      </c>
      <c r="K148" s="46">
        <v>563.79999999999995</v>
      </c>
      <c r="L148" s="46">
        <v>0</v>
      </c>
      <c r="M148" s="46">
        <v>0</v>
      </c>
      <c r="N148" s="47"/>
      <c r="O148" s="48"/>
      <c r="P148" s="48"/>
      <c r="Q148" s="48"/>
    </row>
    <row r="149" spans="1:22" ht="49.5">
      <c r="A149" s="37">
        <f t="shared" si="34"/>
        <v>134</v>
      </c>
      <c r="B149" s="44" t="s">
        <v>179</v>
      </c>
      <c r="C149" s="44" t="s">
        <v>22</v>
      </c>
      <c r="D149" s="44" t="s">
        <v>41</v>
      </c>
      <c r="E149" s="44" t="s">
        <v>206</v>
      </c>
      <c r="F149" s="44" t="s">
        <v>207</v>
      </c>
      <c r="G149" s="44" t="s">
        <v>63</v>
      </c>
      <c r="H149" s="44" t="s">
        <v>258</v>
      </c>
      <c r="I149" s="44" t="s">
        <v>181</v>
      </c>
      <c r="J149" s="99" t="s">
        <v>259</v>
      </c>
      <c r="K149" s="46">
        <v>3039</v>
      </c>
      <c r="L149" s="46">
        <v>0</v>
      </c>
      <c r="M149" s="46">
        <v>0</v>
      </c>
      <c r="N149" s="47"/>
      <c r="O149" s="48"/>
      <c r="P149" s="48"/>
      <c r="Q149" s="48"/>
    </row>
    <row r="150" spans="1:22" ht="49.5">
      <c r="A150" s="37">
        <f t="shared" si="34"/>
        <v>135</v>
      </c>
      <c r="B150" s="44" t="s">
        <v>179</v>
      </c>
      <c r="C150" s="44" t="s">
        <v>22</v>
      </c>
      <c r="D150" s="44" t="s">
        <v>41</v>
      </c>
      <c r="E150" s="44" t="s">
        <v>206</v>
      </c>
      <c r="F150" s="44" t="s">
        <v>207</v>
      </c>
      <c r="G150" s="44" t="s">
        <v>63</v>
      </c>
      <c r="H150" s="44" t="s">
        <v>260</v>
      </c>
      <c r="I150" s="44" t="s">
        <v>181</v>
      </c>
      <c r="J150" s="99" t="s">
        <v>261</v>
      </c>
      <c r="K150" s="46">
        <v>250</v>
      </c>
      <c r="L150" s="46">
        <v>0</v>
      </c>
      <c r="M150" s="46">
        <v>0</v>
      </c>
      <c r="N150" s="47"/>
      <c r="O150" s="48"/>
      <c r="P150" s="48"/>
      <c r="Q150" s="48"/>
    </row>
    <row r="151" spans="1:22" ht="82.5">
      <c r="A151" s="37">
        <f t="shared" si="34"/>
        <v>136</v>
      </c>
      <c r="B151" s="44" t="s">
        <v>179</v>
      </c>
      <c r="C151" s="44" t="s">
        <v>22</v>
      </c>
      <c r="D151" s="44" t="s">
        <v>41</v>
      </c>
      <c r="E151" s="44" t="s">
        <v>206</v>
      </c>
      <c r="F151" s="44" t="s">
        <v>207</v>
      </c>
      <c r="G151" s="44" t="s">
        <v>63</v>
      </c>
      <c r="H151" s="44" t="s">
        <v>262</v>
      </c>
      <c r="I151" s="44" t="s">
        <v>181</v>
      </c>
      <c r="J151" s="99" t="s">
        <v>263</v>
      </c>
      <c r="K151" s="46">
        <v>2991.4</v>
      </c>
      <c r="L151" s="46">
        <v>0</v>
      </c>
      <c r="M151" s="46">
        <v>0</v>
      </c>
      <c r="N151" s="47"/>
      <c r="O151" s="48"/>
      <c r="P151" s="48"/>
      <c r="Q151" s="48"/>
    </row>
    <row r="152" spans="1:22" s="81" customFormat="1" ht="49.5">
      <c r="A152" s="37">
        <f t="shared" si="34"/>
        <v>137</v>
      </c>
      <c r="B152" s="86" t="s">
        <v>29</v>
      </c>
      <c r="C152" s="86" t="s">
        <v>22</v>
      </c>
      <c r="D152" s="86" t="s">
        <v>41</v>
      </c>
      <c r="E152" s="86" t="s">
        <v>155</v>
      </c>
      <c r="F152" s="86" t="s">
        <v>29</v>
      </c>
      <c r="G152" s="86" t="s">
        <v>30</v>
      </c>
      <c r="H152" s="86" t="s">
        <v>31</v>
      </c>
      <c r="I152" s="86" t="s">
        <v>181</v>
      </c>
      <c r="J152" s="87" t="s">
        <v>264</v>
      </c>
      <c r="K152" s="88">
        <f>K153+K175+K177+K179+K181+K183</f>
        <v>420881.10000000003</v>
      </c>
      <c r="L152" s="88">
        <f t="shared" ref="L152:M152" si="35">L153+L175+L177+L179+L181+L183</f>
        <v>407044.30000000005</v>
      </c>
      <c r="M152" s="88">
        <f t="shared" si="35"/>
        <v>396570.50000000006</v>
      </c>
      <c r="N152" s="79"/>
      <c r="O152" s="79"/>
      <c r="P152" s="79"/>
      <c r="Q152" s="79"/>
      <c r="R152" s="79"/>
      <c r="S152" s="79"/>
    </row>
    <row r="153" spans="1:22" ht="63">
      <c r="A153" s="37">
        <f t="shared" si="34"/>
        <v>138</v>
      </c>
      <c r="B153" s="89" t="s">
        <v>179</v>
      </c>
      <c r="C153" s="89" t="s">
        <v>22</v>
      </c>
      <c r="D153" s="89" t="s">
        <v>41</v>
      </c>
      <c r="E153" s="89" t="s">
        <v>155</v>
      </c>
      <c r="F153" s="89" t="s">
        <v>265</v>
      </c>
      <c r="G153" s="89" t="s">
        <v>30</v>
      </c>
      <c r="H153" s="89" t="s">
        <v>31</v>
      </c>
      <c r="I153" s="89" t="s">
        <v>181</v>
      </c>
      <c r="J153" s="94" t="s">
        <v>266</v>
      </c>
      <c r="K153" s="93">
        <f>K154</f>
        <v>412537.90000000008</v>
      </c>
      <c r="L153" s="93">
        <f>L154</f>
        <v>390351.50000000006</v>
      </c>
      <c r="M153" s="93">
        <f>M154</f>
        <v>390453.60000000003</v>
      </c>
      <c r="N153" s="47"/>
      <c r="O153" s="48"/>
      <c r="P153" s="48"/>
      <c r="Q153" s="48"/>
    </row>
    <row r="154" spans="1:22" ht="63">
      <c r="A154" s="37">
        <f t="shared" si="34"/>
        <v>139</v>
      </c>
      <c r="B154" s="89" t="s">
        <v>179</v>
      </c>
      <c r="C154" s="89" t="s">
        <v>22</v>
      </c>
      <c r="D154" s="89" t="s">
        <v>41</v>
      </c>
      <c r="E154" s="89" t="s">
        <v>155</v>
      </c>
      <c r="F154" s="89" t="s">
        <v>265</v>
      </c>
      <c r="G154" s="89" t="s">
        <v>63</v>
      </c>
      <c r="H154" s="89" t="s">
        <v>31</v>
      </c>
      <c r="I154" s="89" t="s">
        <v>181</v>
      </c>
      <c r="J154" s="94" t="s">
        <v>267</v>
      </c>
      <c r="K154" s="93">
        <f>K155+K156+K159+K160+K161+K162+K163+K164+K165+K166+K167+K168+K169+K170+K171+K172+K173+K174+K157+K158</f>
        <v>412537.90000000008</v>
      </c>
      <c r="L154" s="93">
        <f t="shared" ref="L154:M154" si="36">L155+L156+L159+L160+L161+L162+L163+L164+L165+L166+L167+L168+L169+L170+L171+L172+L173+L174+L157+L158</f>
        <v>390351.50000000006</v>
      </c>
      <c r="M154" s="93">
        <f t="shared" si="36"/>
        <v>390453.60000000003</v>
      </c>
      <c r="N154" s="40" t="e">
        <f>N155+N159+#REF!+N160+N161+N162+N163+N164+N165+N166+N167+N168+N169+N170+N171+N172+N173+N175+N183+#REF!</f>
        <v>#REF!</v>
      </c>
      <c r="O154" s="40" t="e">
        <f>O155+O159+#REF!+O160+O161+O162+O163+O164+O165+O166+O167+O168+O169+O170+O171+O172+O173+O175+O183+#REF!</f>
        <v>#REF!</v>
      </c>
      <c r="P154" s="40" t="e">
        <f>P155+P159+#REF!+P160+P161+P162+P163+P164+P165+P166+P167+P168+P169+P170+P171+P172+P173+P175+P183+#REF!</f>
        <v>#REF!</v>
      </c>
      <c r="Q154" s="40" t="e">
        <f>Q155+Q159+#REF!+Q160+Q161+Q162+Q163+Q164+Q165+Q166+Q167+Q168+Q169+Q170+Q171+Q172+Q173+Q175+Q183+#REF!</f>
        <v>#REF!</v>
      </c>
      <c r="R154" s="40" t="e">
        <f>R155+R159+#REF!+R160+R161+R162+R163+R164+R165+R166+R167+R168+R169+R170+R171+R172+R173+R175+R183+#REF!</f>
        <v>#REF!</v>
      </c>
      <c r="S154" s="40" t="e">
        <f>S155+S159+#REF!+S160+S161+S162+S163+S164+S165+S166+S167+S168+S169+S170+S171+S172+S173+S175+S183+#REF!</f>
        <v>#REF!</v>
      </c>
      <c r="T154" s="40" t="e">
        <f>T155+T159+#REF!+T160+T161+T162+T163+T164+T165+T166+T167+T168+T169+T170+T171+T172+T173+T175+T183+#REF!</f>
        <v>#REF!</v>
      </c>
      <c r="U154" s="40" t="e">
        <f>U155+U159+#REF!+U160+U161+U162+U163+U164+U165+U166+U167+U168+U169+U170+U171+U172+U173+U175+U183+#REF!</f>
        <v>#REF!</v>
      </c>
      <c r="V154" s="40" t="e">
        <f>V155+V159+#REF!+V160+V161+V162+V163+V164+V165+V166+V167+V168+V169+V170+V171+V172+V173+V175+V183+#REF!</f>
        <v>#REF!</v>
      </c>
    </row>
    <row r="155" spans="1:22" ht="110.25">
      <c r="A155" s="37">
        <f t="shared" si="34"/>
        <v>140</v>
      </c>
      <c r="B155" s="44" t="s">
        <v>179</v>
      </c>
      <c r="C155" s="44" t="s">
        <v>22</v>
      </c>
      <c r="D155" s="44" t="s">
        <v>41</v>
      </c>
      <c r="E155" s="44" t="s">
        <v>155</v>
      </c>
      <c r="F155" s="44" t="s">
        <v>265</v>
      </c>
      <c r="G155" s="44" t="s">
        <v>63</v>
      </c>
      <c r="H155" s="44" t="s">
        <v>268</v>
      </c>
      <c r="I155" s="44" t="s">
        <v>181</v>
      </c>
      <c r="J155" s="95" t="s">
        <v>269</v>
      </c>
      <c r="K155" s="46">
        <v>27314.799999999999</v>
      </c>
      <c r="L155" s="46">
        <v>22835.4</v>
      </c>
      <c r="M155" s="46">
        <v>22835.4</v>
      </c>
      <c r="N155" s="47"/>
      <c r="O155" s="48"/>
      <c r="P155" s="48"/>
      <c r="Q155" s="48"/>
    </row>
    <row r="156" spans="1:22" ht="110.25">
      <c r="A156" s="37">
        <f t="shared" si="34"/>
        <v>141</v>
      </c>
      <c r="B156" s="44" t="s">
        <v>179</v>
      </c>
      <c r="C156" s="44" t="s">
        <v>22</v>
      </c>
      <c r="D156" s="44" t="s">
        <v>41</v>
      </c>
      <c r="E156" s="44" t="s">
        <v>155</v>
      </c>
      <c r="F156" s="44" t="s">
        <v>265</v>
      </c>
      <c r="G156" s="44" t="s">
        <v>63</v>
      </c>
      <c r="H156" s="44" t="s">
        <v>270</v>
      </c>
      <c r="I156" s="44" t="s">
        <v>181</v>
      </c>
      <c r="J156" s="95" t="s">
        <v>271</v>
      </c>
      <c r="K156" s="46">
        <v>87.3</v>
      </c>
      <c r="L156" s="46">
        <v>87.3</v>
      </c>
      <c r="M156" s="46">
        <v>87.3</v>
      </c>
      <c r="N156" s="47"/>
      <c r="O156" s="48"/>
      <c r="P156" s="48"/>
      <c r="Q156" s="48"/>
    </row>
    <row r="157" spans="1:22" ht="204.75">
      <c r="A157" s="37">
        <f t="shared" si="34"/>
        <v>142</v>
      </c>
      <c r="B157" s="44" t="s">
        <v>179</v>
      </c>
      <c r="C157" s="44" t="s">
        <v>22</v>
      </c>
      <c r="D157" s="44" t="s">
        <v>41</v>
      </c>
      <c r="E157" s="44" t="s">
        <v>155</v>
      </c>
      <c r="F157" s="44" t="s">
        <v>265</v>
      </c>
      <c r="G157" s="44" t="s">
        <v>63</v>
      </c>
      <c r="H157" s="44" t="s">
        <v>272</v>
      </c>
      <c r="I157" s="44" t="s">
        <v>181</v>
      </c>
      <c r="J157" s="95" t="s">
        <v>273</v>
      </c>
      <c r="K157" s="46">
        <v>26690.1</v>
      </c>
      <c r="L157" s="46">
        <v>25907.200000000001</v>
      </c>
      <c r="M157" s="46">
        <v>25907.200000000001</v>
      </c>
      <c r="N157" s="47"/>
      <c r="O157" s="48"/>
      <c r="P157" s="48"/>
      <c r="Q157" s="48"/>
    </row>
    <row r="158" spans="1:22" ht="157.5">
      <c r="A158" s="37">
        <f t="shared" si="34"/>
        <v>143</v>
      </c>
      <c r="B158" s="44" t="s">
        <v>179</v>
      </c>
      <c r="C158" s="44" t="s">
        <v>22</v>
      </c>
      <c r="D158" s="44" t="s">
        <v>41</v>
      </c>
      <c r="E158" s="44" t="s">
        <v>155</v>
      </c>
      <c r="F158" s="44" t="s">
        <v>265</v>
      </c>
      <c r="G158" s="44" t="s">
        <v>63</v>
      </c>
      <c r="H158" s="44" t="s">
        <v>274</v>
      </c>
      <c r="I158" s="44" t="s">
        <v>181</v>
      </c>
      <c r="J158" s="95" t="s">
        <v>275</v>
      </c>
      <c r="K158" s="46">
        <v>32069.4</v>
      </c>
      <c r="L158" s="46">
        <v>30983.5</v>
      </c>
      <c r="M158" s="46">
        <v>30983.5</v>
      </c>
      <c r="N158" s="47"/>
      <c r="O158" s="48"/>
      <c r="P158" s="48"/>
      <c r="Q158" s="48"/>
    </row>
    <row r="159" spans="1:22" ht="110.25">
      <c r="A159" s="37">
        <f t="shared" si="34"/>
        <v>144</v>
      </c>
      <c r="B159" s="44" t="s">
        <v>179</v>
      </c>
      <c r="C159" s="44" t="s">
        <v>22</v>
      </c>
      <c r="D159" s="44" t="s">
        <v>41</v>
      </c>
      <c r="E159" s="44" t="s">
        <v>155</v>
      </c>
      <c r="F159" s="44" t="s">
        <v>265</v>
      </c>
      <c r="G159" s="44" t="s">
        <v>63</v>
      </c>
      <c r="H159" s="44" t="s">
        <v>276</v>
      </c>
      <c r="I159" s="44" t="s">
        <v>181</v>
      </c>
      <c r="J159" s="100" t="s">
        <v>277</v>
      </c>
      <c r="K159" s="46">
        <v>27.7</v>
      </c>
      <c r="L159" s="46">
        <v>26.7</v>
      </c>
      <c r="M159" s="46">
        <v>26.7</v>
      </c>
      <c r="N159" s="47"/>
      <c r="O159" s="48"/>
      <c r="P159" s="48"/>
      <c r="Q159" s="48"/>
    </row>
    <row r="160" spans="1:22" ht="173.25">
      <c r="A160" s="37">
        <f t="shared" si="34"/>
        <v>145</v>
      </c>
      <c r="B160" s="44" t="s">
        <v>179</v>
      </c>
      <c r="C160" s="44" t="s">
        <v>22</v>
      </c>
      <c r="D160" s="44" t="s">
        <v>41</v>
      </c>
      <c r="E160" s="44" t="s">
        <v>155</v>
      </c>
      <c r="F160" s="44" t="s">
        <v>265</v>
      </c>
      <c r="G160" s="44" t="s">
        <v>63</v>
      </c>
      <c r="H160" s="44" t="s">
        <v>278</v>
      </c>
      <c r="I160" s="44" t="s">
        <v>181</v>
      </c>
      <c r="J160" s="98" t="s">
        <v>279</v>
      </c>
      <c r="K160" s="46">
        <v>7827.5</v>
      </c>
      <c r="L160" s="46">
        <v>7276.1</v>
      </c>
      <c r="M160" s="46">
        <v>7276.1</v>
      </c>
      <c r="N160" s="47"/>
      <c r="O160" s="48"/>
      <c r="P160" s="48"/>
      <c r="Q160" s="48"/>
    </row>
    <row r="161" spans="1:25" ht="47.25">
      <c r="A161" s="37">
        <f t="shared" si="34"/>
        <v>146</v>
      </c>
      <c r="B161" s="44" t="s">
        <v>179</v>
      </c>
      <c r="C161" s="44" t="s">
        <v>22</v>
      </c>
      <c r="D161" s="44" t="s">
        <v>41</v>
      </c>
      <c r="E161" s="44" t="s">
        <v>155</v>
      </c>
      <c r="F161" s="44" t="s">
        <v>265</v>
      </c>
      <c r="G161" s="44" t="s">
        <v>63</v>
      </c>
      <c r="H161" s="44" t="s">
        <v>280</v>
      </c>
      <c r="I161" s="44" t="s">
        <v>181</v>
      </c>
      <c r="J161" s="98" t="s">
        <v>281</v>
      </c>
      <c r="K161" s="46">
        <v>69</v>
      </c>
      <c r="L161" s="46">
        <v>66.900000000000006</v>
      </c>
      <c r="M161" s="46">
        <v>66.900000000000006</v>
      </c>
      <c r="N161" s="47"/>
      <c r="O161" s="48"/>
      <c r="P161" s="48"/>
      <c r="Q161" s="48"/>
    </row>
    <row r="162" spans="1:25" ht="63">
      <c r="A162" s="37">
        <f t="shared" si="34"/>
        <v>147</v>
      </c>
      <c r="B162" s="44" t="s">
        <v>179</v>
      </c>
      <c r="C162" s="44" t="s">
        <v>22</v>
      </c>
      <c r="D162" s="44" t="s">
        <v>41</v>
      </c>
      <c r="E162" s="44" t="s">
        <v>155</v>
      </c>
      <c r="F162" s="44" t="s">
        <v>265</v>
      </c>
      <c r="G162" s="44" t="s">
        <v>63</v>
      </c>
      <c r="H162" s="44" t="s">
        <v>282</v>
      </c>
      <c r="I162" s="44" t="s">
        <v>181</v>
      </c>
      <c r="J162" s="98" t="s">
        <v>283</v>
      </c>
      <c r="K162" s="46">
        <v>3409.7</v>
      </c>
      <c r="L162" s="46">
        <v>3363.4</v>
      </c>
      <c r="M162" s="46">
        <v>3442.4</v>
      </c>
      <c r="N162" s="47"/>
      <c r="O162" s="48"/>
      <c r="P162" s="48"/>
      <c r="Q162" s="48"/>
      <c r="W162" s="85">
        <f>K162+K183</f>
        <v>3599.2999999999997</v>
      </c>
      <c r="X162" s="85"/>
      <c r="Y162" s="85"/>
    </row>
    <row r="163" spans="1:25" ht="63">
      <c r="A163" s="37">
        <f t="shared" si="34"/>
        <v>148</v>
      </c>
      <c r="B163" s="44" t="s">
        <v>179</v>
      </c>
      <c r="C163" s="44" t="s">
        <v>22</v>
      </c>
      <c r="D163" s="44" t="s">
        <v>41</v>
      </c>
      <c r="E163" s="44" t="s">
        <v>155</v>
      </c>
      <c r="F163" s="44" t="s">
        <v>265</v>
      </c>
      <c r="G163" s="44" t="s">
        <v>63</v>
      </c>
      <c r="H163" s="44" t="s">
        <v>284</v>
      </c>
      <c r="I163" s="44" t="s">
        <v>181</v>
      </c>
      <c r="J163" s="98" t="s">
        <v>285</v>
      </c>
      <c r="K163" s="46">
        <v>240.7</v>
      </c>
      <c r="L163" s="46">
        <v>240.7</v>
      </c>
      <c r="M163" s="46">
        <v>240.7</v>
      </c>
      <c r="N163" s="47"/>
      <c r="O163" s="48"/>
      <c r="P163" s="48"/>
      <c r="Q163" s="48"/>
    </row>
    <row r="164" spans="1:25" ht="63">
      <c r="A164" s="37">
        <f t="shared" si="34"/>
        <v>149</v>
      </c>
      <c r="B164" s="44" t="s">
        <v>179</v>
      </c>
      <c r="C164" s="44" t="s">
        <v>22</v>
      </c>
      <c r="D164" s="44" t="s">
        <v>41</v>
      </c>
      <c r="E164" s="44" t="s">
        <v>155</v>
      </c>
      <c r="F164" s="44" t="s">
        <v>265</v>
      </c>
      <c r="G164" s="44" t="s">
        <v>63</v>
      </c>
      <c r="H164" s="44" t="s">
        <v>286</v>
      </c>
      <c r="I164" s="44" t="s">
        <v>181</v>
      </c>
      <c r="J164" s="98" t="s">
        <v>287</v>
      </c>
      <c r="K164" s="46">
        <v>259.89999999999998</v>
      </c>
      <c r="L164" s="46">
        <v>251.8</v>
      </c>
      <c r="M164" s="46">
        <v>251.8</v>
      </c>
      <c r="N164" s="47"/>
      <c r="O164" s="48"/>
      <c r="P164" s="48"/>
      <c r="Q164" s="48"/>
    </row>
    <row r="165" spans="1:25" ht="63">
      <c r="A165" s="37">
        <f t="shared" si="34"/>
        <v>150</v>
      </c>
      <c r="B165" s="44" t="s">
        <v>179</v>
      </c>
      <c r="C165" s="44" t="s">
        <v>22</v>
      </c>
      <c r="D165" s="44" t="s">
        <v>41</v>
      </c>
      <c r="E165" s="44" t="s">
        <v>155</v>
      </c>
      <c r="F165" s="44" t="s">
        <v>265</v>
      </c>
      <c r="G165" s="44" t="s">
        <v>63</v>
      </c>
      <c r="H165" s="44" t="s">
        <v>288</v>
      </c>
      <c r="I165" s="44" t="s">
        <v>181</v>
      </c>
      <c r="J165" s="95" t="s">
        <v>289</v>
      </c>
      <c r="K165" s="101">
        <v>1687.2</v>
      </c>
      <c r="L165" s="101">
        <v>1637.2</v>
      </c>
      <c r="M165" s="101">
        <v>1637.2</v>
      </c>
      <c r="N165" s="47"/>
      <c r="O165" s="48"/>
      <c r="P165" s="48"/>
      <c r="Q165" s="48"/>
    </row>
    <row r="166" spans="1:25" ht="126">
      <c r="A166" s="37">
        <f t="shared" si="34"/>
        <v>151</v>
      </c>
      <c r="B166" s="44" t="s">
        <v>179</v>
      </c>
      <c r="C166" s="44" t="s">
        <v>22</v>
      </c>
      <c r="D166" s="44" t="s">
        <v>41</v>
      </c>
      <c r="E166" s="44" t="s">
        <v>155</v>
      </c>
      <c r="F166" s="44" t="s">
        <v>265</v>
      </c>
      <c r="G166" s="44" t="s">
        <v>63</v>
      </c>
      <c r="H166" s="44" t="s">
        <v>290</v>
      </c>
      <c r="I166" s="44" t="s">
        <v>181</v>
      </c>
      <c r="J166" s="98" t="s">
        <v>291</v>
      </c>
      <c r="K166" s="46">
        <v>100.3</v>
      </c>
      <c r="L166" s="46">
        <v>100.3</v>
      </c>
      <c r="M166" s="46">
        <v>100.3</v>
      </c>
      <c r="N166" s="47"/>
      <c r="O166" s="48"/>
      <c r="P166" s="48"/>
      <c r="Q166" s="48"/>
    </row>
    <row r="167" spans="1:25" ht="204.75">
      <c r="A167" s="37">
        <f t="shared" si="34"/>
        <v>152</v>
      </c>
      <c r="B167" s="44" t="s">
        <v>179</v>
      </c>
      <c r="C167" s="44" t="s">
        <v>22</v>
      </c>
      <c r="D167" s="44" t="s">
        <v>41</v>
      </c>
      <c r="E167" s="44" t="s">
        <v>155</v>
      </c>
      <c r="F167" s="44" t="s">
        <v>265</v>
      </c>
      <c r="G167" s="44" t="s">
        <v>63</v>
      </c>
      <c r="H167" s="44" t="s">
        <v>292</v>
      </c>
      <c r="I167" s="44" t="s">
        <v>181</v>
      </c>
      <c r="J167" s="98" t="s">
        <v>293</v>
      </c>
      <c r="K167" s="46">
        <v>211088.5</v>
      </c>
      <c r="L167" s="46">
        <v>203340.5</v>
      </c>
      <c r="M167" s="46">
        <v>203340.5</v>
      </c>
      <c r="N167" s="47"/>
      <c r="O167" s="48"/>
      <c r="P167" s="48"/>
      <c r="Q167" s="48"/>
    </row>
    <row r="168" spans="1:25" ht="78.75">
      <c r="A168" s="37">
        <f t="shared" si="34"/>
        <v>153</v>
      </c>
      <c r="B168" s="44" t="s">
        <v>179</v>
      </c>
      <c r="C168" s="44" t="s">
        <v>22</v>
      </c>
      <c r="D168" s="44" t="s">
        <v>41</v>
      </c>
      <c r="E168" s="44" t="s">
        <v>155</v>
      </c>
      <c r="F168" s="44" t="s">
        <v>265</v>
      </c>
      <c r="G168" s="44" t="s">
        <v>63</v>
      </c>
      <c r="H168" s="44" t="s">
        <v>294</v>
      </c>
      <c r="I168" s="44" t="s">
        <v>181</v>
      </c>
      <c r="J168" s="98" t="s">
        <v>295</v>
      </c>
      <c r="K168" s="46">
        <v>23807.4</v>
      </c>
      <c r="L168" s="46">
        <v>23807.4</v>
      </c>
      <c r="M168" s="46">
        <v>23807.4</v>
      </c>
      <c r="N168" s="47"/>
      <c r="O168" s="48"/>
      <c r="P168" s="48"/>
      <c r="Q168" s="48"/>
    </row>
    <row r="169" spans="1:25" ht="47.25">
      <c r="A169" s="37">
        <f t="shared" si="34"/>
        <v>154</v>
      </c>
      <c r="B169" s="44" t="s">
        <v>179</v>
      </c>
      <c r="C169" s="44" t="s">
        <v>22</v>
      </c>
      <c r="D169" s="44" t="s">
        <v>41</v>
      </c>
      <c r="E169" s="44" t="s">
        <v>155</v>
      </c>
      <c r="F169" s="44" t="s">
        <v>265</v>
      </c>
      <c r="G169" s="44" t="s">
        <v>63</v>
      </c>
      <c r="H169" s="44" t="s">
        <v>296</v>
      </c>
      <c r="I169" s="44" t="s">
        <v>181</v>
      </c>
      <c r="J169" s="98" t="s">
        <v>297</v>
      </c>
      <c r="K169" s="46">
        <v>14.9</v>
      </c>
      <c r="L169" s="46">
        <v>14.9</v>
      </c>
      <c r="M169" s="46">
        <v>14.9</v>
      </c>
      <c r="N169" s="47"/>
      <c r="O169" s="48"/>
      <c r="P169" s="48"/>
      <c r="Q169" s="48"/>
    </row>
    <row r="170" spans="1:25" ht="94.5">
      <c r="A170" s="37">
        <f t="shared" si="34"/>
        <v>155</v>
      </c>
      <c r="B170" s="44" t="s">
        <v>179</v>
      </c>
      <c r="C170" s="44" t="s">
        <v>22</v>
      </c>
      <c r="D170" s="44" t="s">
        <v>41</v>
      </c>
      <c r="E170" s="44" t="s">
        <v>155</v>
      </c>
      <c r="F170" s="44" t="s">
        <v>265</v>
      </c>
      <c r="G170" s="44" t="s">
        <v>63</v>
      </c>
      <c r="H170" s="44" t="s">
        <v>298</v>
      </c>
      <c r="I170" s="44" t="s">
        <v>181</v>
      </c>
      <c r="J170" s="98" t="s">
        <v>299</v>
      </c>
      <c r="K170" s="46">
        <v>8526</v>
      </c>
      <c r="L170" s="46">
        <v>8503</v>
      </c>
      <c r="M170" s="46">
        <v>8526.1</v>
      </c>
      <c r="N170" s="47"/>
      <c r="O170" s="48"/>
      <c r="P170" s="48"/>
      <c r="Q170" s="48"/>
    </row>
    <row r="171" spans="1:25" ht="204.75">
      <c r="A171" s="37">
        <f t="shared" si="34"/>
        <v>156</v>
      </c>
      <c r="B171" s="44" t="s">
        <v>179</v>
      </c>
      <c r="C171" s="44" t="s">
        <v>22</v>
      </c>
      <c r="D171" s="44" t="s">
        <v>41</v>
      </c>
      <c r="E171" s="44" t="s">
        <v>155</v>
      </c>
      <c r="F171" s="44" t="s">
        <v>265</v>
      </c>
      <c r="G171" s="44" t="s">
        <v>63</v>
      </c>
      <c r="H171" s="44" t="s">
        <v>300</v>
      </c>
      <c r="I171" s="44" t="s">
        <v>181</v>
      </c>
      <c r="J171" s="98" t="s">
        <v>301</v>
      </c>
      <c r="K171" s="46">
        <v>36775.5</v>
      </c>
      <c r="L171" s="46">
        <v>35457.1</v>
      </c>
      <c r="M171" s="46">
        <v>35457.1</v>
      </c>
      <c r="N171" s="47"/>
      <c r="O171" s="48"/>
      <c r="P171" s="48"/>
      <c r="Q171" s="48"/>
    </row>
    <row r="172" spans="1:25" ht="63">
      <c r="A172" s="37">
        <f t="shared" si="34"/>
        <v>157</v>
      </c>
      <c r="B172" s="44" t="s">
        <v>179</v>
      </c>
      <c r="C172" s="44" t="s">
        <v>22</v>
      </c>
      <c r="D172" s="44" t="s">
        <v>41</v>
      </c>
      <c r="E172" s="44" t="s">
        <v>155</v>
      </c>
      <c r="F172" s="44" t="s">
        <v>265</v>
      </c>
      <c r="G172" s="44" t="s">
        <v>63</v>
      </c>
      <c r="H172" s="44" t="s">
        <v>302</v>
      </c>
      <c r="I172" s="44" t="s">
        <v>181</v>
      </c>
      <c r="J172" s="98" t="s">
        <v>303</v>
      </c>
      <c r="K172" s="46">
        <v>30366.2</v>
      </c>
      <c r="L172" s="46">
        <v>24293</v>
      </c>
      <c r="M172" s="46">
        <v>24293</v>
      </c>
      <c r="N172" s="47"/>
      <c r="O172" s="48"/>
      <c r="P172" s="48"/>
      <c r="Q172" s="48"/>
    </row>
    <row r="173" spans="1:25" ht="78.75">
      <c r="A173" s="37">
        <f t="shared" si="34"/>
        <v>158</v>
      </c>
      <c r="B173" s="44" t="s">
        <v>179</v>
      </c>
      <c r="C173" s="44" t="s">
        <v>22</v>
      </c>
      <c r="D173" s="44" t="s">
        <v>41</v>
      </c>
      <c r="E173" s="44" t="s">
        <v>155</v>
      </c>
      <c r="F173" s="44" t="s">
        <v>265</v>
      </c>
      <c r="G173" s="44" t="s">
        <v>63</v>
      </c>
      <c r="H173" s="44" t="s">
        <v>304</v>
      </c>
      <c r="I173" s="44" t="s">
        <v>181</v>
      </c>
      <c r="J173" s="98" t="s">
        <v>305</v>
      </c>
      <c r="K173" s="46">
        <v>486.4</v>
      </c>
      <c r="L173" s="46">
        <v>469.7</v>
      </c>
      <c r="M173" s="46">
        <v>469.7</v>
      </c>
    </row>
    <row r="174" spans="1:25" ht="47.25">
      <c r="A174" s="37">
        <f t="shared" si="34"/>
        <v>159</v>
      </c>
      <c r="B174" s="44" t="s">
        <v>179</v>
      </c>
      <c r="C174" s="44" t="s">
        <v>22</v>
      </c>
      <c r="D174" s="44" t="s">
        <v>41</v>
      </c>
      <c r="E174" s="44" t="s">
        <v>155</v>
      </c>
      <c r="F174" s="44" t="s">
        <v>265</v>
      </c>
      <c r="G174" s="44" t="s">
        <v>63</v>
      </c>
      <c r="H174" s="44" t="s">
        <v>306</v>
      </c>
      <c r="I174" s="44" t="s">
        <v>181</v>
      </c>
      <c r="J174" s="98" t="s">
        <v>307</v>
      </c>
      <c r="K174" s="46">
        <v>1689.4</v>
      </c>
      <c r="L174" s="46">
        <v>1689.4</v>
      </c>
      <c r="M174" s="46">
        <v>1689.4</v>
      </c>
    </row>
    <row r="175" spans="1:25" ht="94.5">
      <c r="A175" s="37">
        <f t="shared" si="34"/>
        <v>160</v>
      </c>
      <c r="B175" s="89" t="s">
        <v>179</v>
      </c>
      <c r="C175" s="89" t="s">
        <v>22</v>
      </c>
      <c r="D175" s="89" t="s">
        <v>41</v>
      </c>
      <c r="E175" s="89" t="s">
        <v>155</v>
      </c>
      <c r="F175" s="89" t="s">
        <v>308</v>
      </c>
      <c r="G175" s="89" t="s">
        <v>30</v>
      </c>
      <c r="H175" s="89" t="s">
        <v>31</v>
      </c>
      <c r="I175" s="89" t="s">
        <v>181</v>
      </c>
      <c r="J175" s="102" t="s">
        <v>309</v>
      </c>
      <c r="K175" s="93">
        <f>K176</f>
        <v>2750.2</v>
      </c>
      <c r="L175" s="93">
        <f>L176</f>
        <v>2750.2</v>
      </c>
      <c r="M175" s="93">
        <f>M176</f>
        <v>2750.2</v>
      </c>
    </row>
    <row r="176" spans="1:25" ht="94.5">
      <c r="A176" s="37">
        <f t="shared" si="34"/>
        <v>161</v>
      </c>
      <c r="B176" s="44" t="s">
        <v>179</v>
      </c>
      <c r="C176" s="44" t="s">
        <v>22</v>
      </c>
      <c r="D176" s="44" t="s">
        <v>41</v>
      </c>
      <c r="E176" s="44" t="s">
        <v>155</v>
      </c>
      <c r="F176" s="44" t="s">
        <v>308</v>
      </c>
      <c r="G176" s="44" t="s">
        <v>63</v>
      </c>
      <c r="H176" s="44" t="s">
        <v>31</v>
      </c>
      <c r="I176" s="44" t="s">
        <v>181</v>
      </c>
      <c r="J176" s="98" t="s">
        <v>310</v>
      </c>
      <c r="K176" s="46">
        <v>2750.2</v>
      </c>
      <c r="L176" s="46">
        <v>2750.2</v>
      </c>
      <c r="M176" s="46">
        <v>2750.2</v>
      </c>
    </row>
    <row r="177" spans="1:31" s="74" customFormat="1" ht="64.5" customHeight="1">
      <c r="A177" s="37">
        <f t="shared" si="34"/>
        <v>162</v>
      </c>
      <c r="B177" s="89" t="s">
        <v>179</v>
      </c>
      <c r="C177" s="89" t="s">
        <v>22</v>
      </c>
      <c r="D177" s="89" t="s">
        <v>41</v>
      </c>
      <c r="E177" s="89" t="s">
        <v>161</v>
      </c>
      <c r="F177" s="89" t="s">
        <v>311</v>
      </c>
      <c r="G177" s="89" t="s">
        <v>30</v>
      </c>
      <c r="H177" s="89" t="s">
        <v>31</v>
      </c>
      <c r="I177" s="89" t="s">
        <v>181</v>
      </c>
      <c r="J177" s="94" t="s">
        <v>312</v>
      </c>
      <c r="K177" s="93">
        <f>K178</f>
        <v>4236.8</v>
      </c>
      <c r="L177" s="93">
        <f t="shared" ref="L177:M177" si="37">L178</f>
        <v>12710.5</v>
      </c>
      <c r="M177" s="93">
        <f t="shared" si="37"/>
        <v>2118.4</v>
      </c>
      <c r="N177" s="103"/>
      <c r="O177" s="103"/>
      <c r="P177" s="104"/>
      <c r="Q177" s="104"/>
    </row>
    <row r="178" spans="1:31" s="74" customFormat="1" ht="71.25" customHeight="1">
      <c r="A178" s="37">
        <f t="shared" si="34"/>
        <v>163</v>
      </c>
      <c r="B178" s="44" t="s">
        <v>179</v>
      </c>
      <c r="C178" s="44" t="s">
        <v>22</v>
      </c>
      <c r="D178" s="44" t="s">
        <v>41</v>
      </c>
      <c r="E178" s="44" t="s">
        <v>161</v>
      </c>
      <c r="F178" s="44" t="s">
        <v>311</v>
      </c>
      <c r="G178" s="44" t="s">
        <v>63</v>
      </c>
      <c r="H178" s="44" t="s">
        <v>31</v>
      </c>
      <c r="I178" s="44" t="s">
        <v>181</v>
      </c>
      <c r="J178" s="95" t="s">
        <v>313</v>
      </c>
      <c r="K178" s="46">
        <v>4236.8</v>
      </c>
      <c r="L178" s="46">
        <v>12710.5</v>
      </c>
      <c r="M178" s="46">
        <v>2118.4</v>
      </c>
      <c r="N178" s="103"/>
      <c r="O178" s="103"/>
      <c r="P178" s="104"/>
      <c r="Q178" s="104"/>
    </row>
    <row r="179" spans="1:31" s="74" customFormat="1" ht="51.75" customHeight="1">
      <c r="A179" s="37">
        <f t="shared" si="34"/>
        <v>164</v>
      </c>
      <c r="B179" s="89" t="s">
        <v>179</v>
      </c>
      <c r="C179" s="89" t="s">
        <v>22</v>
      </c>
      <c r="D179" s="89" t="s">
        <v>41</v>
      </c>
      <c r="E179" s="89" t="s">
        <v>161</v>
      </c>
      <c r="F179" s="89" t="s">
        <v>314</v>
      </c>
      <c r="G179" s="89" t="s">
        <v>30</v>
      </c>
      <c r="H179" s="89" t="s">
        <v>31</v>
      </c>
      <c r="I179" s="89" t="s">
        <v>181</v>
      </c>
      <c r="J179" s="94" t="s">
        <v>315</v>
      </c>
      <c r="K179" s="93">
        <f>K180</f>
        <v>1163.5999999999999</v>
      </c>
      <c r="L179" s="93">
        <f t="shared" ref="L179:M179" si="38">L180</f>
        <v>1179</v>
      </c>
      <c r="M179" s="93">
        <f t="shared" si="38"/>
        <v>1231.8</v>
      </c>
      <c r="N179" s="103"/>
      <c r="O179" s="103"/>
      <c r="P179" s="104"/>
      <c r="Q179" s="104"/>
    </row>
    <row r="180" spans="1:31" s="74" customFormat="1" ht="52.5" customHeight="1">
      <c r="A180" s="37">
        <f t="shared" si="34"/>
        <v>165</v>
      </c>
      <c r="B180" s="44" t="s">
        <v>179</v>
      </c>
      <c r="C180" s="44" t="s">
        <v>22</v>
      </c>
      <c r="D180" s="44" t="s">
        <v>41</v>
      </c>
      <c r="E180" s="44" t="s">
        <v>161</v>
      </c>
      <c r="F180" s="44" t="s">
        <v>314</v>
      </c>
      <c r="G180" s="44" t="s">
        <v>63</v>
      </c>
      <c r="H180" s="44" t="s">
        <v>31</v>
      </c>
      <c r="I180" s="44" t="s">
        <v>181</v>
      </c>
      <c r="J180" s="95" t="s">
        <v>316</v>
      </c>
      <c r="K180" s="46">
        <v>1163.5999999999999</v>
      </c>
      <c r="L180" s="46">
        <v>1179</v>
      </c>
      <c r="M180" s="46">
        <v>1231.8</v>
      </c>
      <c r="N180" s="103"/>
      <c r="O180" s="103"/>
      <c r="P180" s="104"/>
      <c r="Q180" s="104"/>
    </row>
    <row r="181" spans="1:31" s="74" customFormat="1" ht="63">
      <c r="A181" s="37">
        <f t="shared" si="34"/>
        <v>166</v>
      </c>
      <c r="B181" s="89" t="s">
        <v>179</v>
      </c>
      <c r="C181" s="89" t="s">
        <v>22</v>
      </c>
      <c r="D181" s="89" t="s">
        <v>41</v>
      </c>
      <c r="E181" s="89" t="s">
        <v>161</v>
      </c>
      <c r="F181" s="89" t="s">
        <v>76</v>
      </c>
      <c r="G181" s="89" t="s">
        <v>63</v>
      </c>
      <c r="H181" s="89" t="s">
        <v>31</v>
      </c>
      <c r="I181" s="89" t="s">
        <v>181</v>
      </c>
      <c r="J181" s="94" t="s">
        <v>317</v>
      </c>
      <c r="K181" s="93">
        <f>K182</f>
        <v>3</v>
      </c>
      <c r="L181" s="93">
        <f t="shared" ref="L181:M181" si="39">L182</f>
        <v>1.8</v>
      </c>
      <c r="M181" s="93">
        <f t="shared" si="39"/>
        <v>2.9</v>
      </c>
      <c r="N181" s="103"/>
      <c r="O181" s="103"/>
      <c r="P181" s="104"/>
      <c r="Q181" s="104"/>
    </row>
    <row r="182" spans="1:31" s="74" customFormat="1" ht="69.75" customHeight="1">
      <c r="A182" s="37">
        <f t="shared" si="34"/>
        <v>167</v>
      </c>
      <c r="B182" s="44" t="s">
        <v>179</v>
      </c>
      <c r="C182" s="44" t="s">
        <v>22</v>
      </c>
      <c r="D182" s="44" t="s">
        <v>41</v>
      </c>
      <c r="E182" s="44" t="s">
        <v>161</v>
      </c>
      <c r="F182" s="44" t="s">
        <v>76</v>
      </c>
      <c r="G182" s="44" t="s">
        <v>63</v>
      </c>
      <c r="H182" s="44" t="s">
        <v>31</v>
      </c>
      <c r="I182" s="44" t="s">
        <v>181</v>
      </c>
      <c r="J182" s="95" t="s">
        <v>318</v>
      </c>
      <c r="K182" s="46">
        <v>3</v>
      </c>
      <c r="L182" s="46">
        <v>1.8</v>
      </c>
      <c r="M182" s="46">
        <v>2.9</v>
      </c>
      <c r="N182" s="103"/>
      <c r="O182" s="103"/>
      <c r="P182" s="104"/>
      <c r="Q182" s="104"/>
    </row>
    <row r="183" spans="1:31" ht="57" customHeight="1">
      <c r="A183" s="37">
        <f t="shared" si="34"/>
        <v>168</v>
      </c>
      <c r="B183" s="89" t="s">
        <v>179</v>
      </c>
      <c r="C183" s="89" t="s">
        <v>22</v>
      </c>
      <c r="D183" s="89" t="s">
        <v>41</v>
      </c>
      <c r="E183" s="89" t="s">
        <v>161</v>
      </c>
      <c r="F183" s="89" t="s">
        <v>319</v>
      </c>
      <c r="G183" s="89" t="s">
        <v>30</v>
      </c>
      <c r="H183" s="89" t="s">
        <v>31</v>
      </c>
      <c r="I183" s="89" t="s">
        <v>181</v>
      </c>
      <c r="J183" s="105" t="s">
        <v>320</v>
      </c>
      <c r="K183" s="93">
        <f>K184</f>
        <v>189.6</v>
      </c>
      <c r="L183" s="93">
        <f>L184</f>
        <v>51.3</v>
      </c>
      <c r="M183" s="93">
        <f>M184</f>
        <v>13.6</v>
      </c>
      <c r="N183" s="47"/>
      <c r="O183" s="48"/>
      <c r="P183" s="48"/>
      <c r="Q183" s="48"/>
    </row>
    <row r="184" spans="1:31" ht="49.5" customHeight="1">
      <c r="A184" s="37">
        <f t="shared" si="34"/>
        <v>169</v>
      </c>
      <c r="B184" s="44" t="s">
        <v>179</v>
      </c>
      <c r="C184" s="44" t="s">
        <v>22</v>
      </c>
      <c r="D184" s="44" t="s">
        <v>41</v>
      </c>
      <c r="E184" s="44" t="s">
        <v>161</v>
      </c>
      <c r="F184" s="44" t="s">
        <v>319</v>
      </c>
      <c r="G184" s="44" t="s">
        <v>63</v>
      </c>
      <c r="H184" s="44" t="s">
        <v>31</v>
      </c>
      <c r="I184" s="44" t="s">
        <v>181</v>
      </c>
      <c r="J184" s="95" t="s">
        <v>321</v>
      </c>
      <c r="K184" s="101">
        <v>189.6</v>
      </c>
      <c r="L184" s="101">
        <v>51.3</v>
      </c>
      <c r="M184" s="101">
        <v>13.6</v>
      </c>
    </row>
    <row r="185" spans="1:31" ht="16.5">
      <c r="A185" s="37">
        <f t="shared" si="34"/>
        <v>170</v>
      </c>
      <c r="B185" s="86" t="s">
        <v>29</v>
      </c>
      <c r="C185" s="86" t="s">
        <v>22</v>
      </c>
      <c r="D185" s="86" t="s">
        <v>41</v>
      </c>
      <c r="E185" s="86" t="s">
        <v>322</v>
      </c>
      <c r="F185" s="86" t="s">
        <v>29</v>
      </c>
      <c r="G185" s="86" t="s">
        <v>30</v>
      </c>
      <c r="H185" s="86" t="s">
        <v>31</v>
      </c>
      <c r="I185" s="86" t="s">
        <v>181</v>
      </c>
      <c r="J185" s="106" t="s">
        <v>323</v>
      </c>
      <c r="K185" s="88">
        <f>K186+K192+K195</f>
        <v>9454.7999999999993</v>
      </c>
      <c r="L185" s="88">
        <f t="shared" ref="L185:M185" si="40">L186+L192</f>
        <v>0</v>
      </c>
      <c r="M185" s="88">
        <f t="shared" si="40"/>
        <v>0</v>
      </c>
      <c r="N185" s="47"/>
      <c r="O185" s="48"/>
      <c r="P185" s="48"/>
      <c r="Q185" s="48"/>
    </row>
    <row r="186" spans="1:31" ht="65.25" customHeight="1">
      <c r="A186" s="37">
        <f t="shared" si="34"/>
        <v>171</v>
      </c>
      <c r="B186" s="89" t="s">
        <v>179</v>
      </c>
      <c r="C186" s="89" t="s">
        <v>22</v>
      </c>
      <c r="D186" s="89" t="s">
        <v>41</v>
      </c>
      <c r="E186" s="89" t="s">
        <v>322</v>
      </c>
      <c r="F186" s="89" t="s">
        <v>157</v>
      </c>
      <c r="G186" s="89" t="s">
        <v>30</v>
      </c>
      <c r="H186" s="89" t="s">
        <v>31</v>
      </c>
      <c r="I186" s="89" t="s">
        <v>181</v>
      </c>
      <c r="J186" s="94" t="s">
        <v>324</v>
      </c>
      <c r="K186" s="93">
        <f>K187</f>
        <v>9154</v>
      </c>
      <c r="L186" s="93">
        <f>L187</f>
        <v>0</v>
      </c>
      <c r="M186" s="93">
        <f>M187</f>
        <v>0</v>
      </c>
      <c r="N186" s="47"/>
      <c r="O186" s="48"/>
      <c r="P186" s="48"/>
      <c r="Q186" s="48"/>
    </row>
    <row r="187" spans="1:31" ht="82.5" customHeight="1">
      <c r="A187" s="37">
        <f t="shared" si="34"/>
        <v>172</v>
      </c>
      <c r="B187" s="89" t="s">
        <v>179</v>
      </c>
      <c r="C187" s="89" t="s">
        <v>22</v>
      </c>
      <c r="D187" s="89" t="s">
        <v>41</v>
      </c>
      <c r="E187" s="89" t="s">
        <v>322</v>
      </c>
      <c r="F187" s="89" t="s">
        <v>157</v>
      </c>
      <c r="G187" s="89" t="s">
        <v>63</v>
      </c>
      <c r="H187" s="89" t="s">
        <v>31</v>
      </c>
      <c r="I187" s="89" t="s">
        <v>181</v>
      </c>
      <c r="J187" s="90" t="s">
        <v>325</v>
      </c>
      <c r="K187" s="93">
        <f>K189+K190+K191+K188</f>
        <v>9154</v>
      </c>
      <c r="L187" s="93">
        <f t="shared" ref="L187:AE187" si="41">L189+L190+L191+L188</f>
        <v>0</v>
      </c>
      <c r="M187" s="93">
        <f t="shared" si="41"/>
        <v>0</v>
      </c>
      <c r="N187" s="93">
        <f t="shared" si="41"/>
        <v>0</v>
      </c>
      <c r="O187" s="93">
        <f t="shared" si="41"/>
        <v>0</v>
      </c>
      <c r="P187" s="93">
        <f t="shared" si="41"/>
        <v>0</v>
      </c>
      <c r="Q187" s="93">
        <f t="shared" si="41"/>
        <v>0</v>
      </c>
      <c r="R187" s="93">
        <f t="shared" si="41"/>
        <v>0</v>
      </c>
      <c r="S187" s="93">
        <f t="shared" si="41"/>
        <v>0</v>
      </c>
      <c r="T187" s="93">
        <f t="shared" si="41"/>
        <v>0</v>
      </c>
      <c r="U187" s="93">
        <f t="shared" si="41"/>
        <v>0</v>
      </c>
      <c r="V187" s="93">
        <f t="shared" si="41"/>
        <v>0</v>
      </c>
      <c r="W187" s="93">
        <f t="shared" si="41"/>
        <v>0</v>
      </c>
      <c r="X187" s="93">
        <f t="shared" si="41"/>
        <v>0</v>
      </c>
      <c r="Y187" s="93">
        <f t="shared" si="41"/>
        <v>0</v>
      </c>
      <c r="Z187" s="93">
        <f t="shared" si="41"/>
        <v>0</v>
      </c>
      <c r="AA187" s="93">
        <f t="shared" si="41"/>
        <v>0</v>
      </c>
      <c r="AB187" s="93">
        <f t="shared" si="41"/>
        <v>0</v>
      </c>
      <c r="AC187" s="93">
        <f t="shared" si="41"/>
        <v>0</v>
      </c>
      <c r="AD187" s="93">
        <f t="shared" si="41"/>
        <v>0</v>
      </c>
      <c r="AE187" s="93">
        <f t="shared" si="41"/>
        <v>0</v>
      </c>
    </row>
    <row r="188" spans="1:31" ht="51.75" customHeight="1">
      <c r="A188" s="37">
        <f t="shared" si="34"/>
        <v>173</v>
      </c>
      <c r="B188" s="44" t="s">
        <v>179</v>
      </c>
      <c r="C188" s="44" t="s">
        <v>22</v>
      </c>
      <c r="D188" s="44" t="s">
        <v>41</v>
      </c>
      <c r="E188" s="44" t="s">
        <v>322</v>
      </c>
      <c r="F188" s="44" t="s">
        <v>157</v>
      </c>
      <c r="G188" s="44" t="s">
        <v>63</v>
      </c>
      <c r="H188" s="44" t="s">
        <v>326</v>
      </c>
      <c r="I188" s="44" t="s">
        <v>181</v>
      </c>
      <c r="J188" s="53" t="s">
        <v>327</v>
      </c>
      <c r="K188" s="46">
        <v>7359.6</v>
      </c>
      <c r="L188" s="46">
        <v>0</v>
      </c>
      <c r="M188" s="46">
        <v>0</v>
      </c>
      <c r="N188" s="83"/>
      <c r="O188" s="83"/>
      <c r="P188" s="83"/>
      <c r="Q188" s="84"/>
    </row>
    <row r="189" spans="1:31" s="108" customFormat="1" ht="110.25">
      <c r="A189" s="37">
        <f t="shared" si="34"/>
        <v>174</v>
      </c>
      <c r="B189" s="44" t="s">
        <v>179</v>
      </c>
      <c r="C189" s="44" t="s">
        <v>22</v>
      </c>
      <c r="D189" s="44" t="s">
        <v>41</v>
      </c>
      <c r="E189" s="44" t="s">
        <v>322</v>
      </c>
      <c r="F189" s="44" t="s">
        <v>157</v>
      </c>
      <c r="G189" s="44" t="s">
        <v>63</v>
      </c>
      <c r="H189" s="44" t="s">
        <v>328</v>
      </c>
      <c r="I189" s="44" t="s">
        <v>181</v>
      </c>
      <c r="J189" s="95" t="s">
        <v>329</v>
      </c>
      <c r="K189" s="107">
        <v>440.4</v>
      </c>
      <c r="L189" s="107">
        <v>0</v>
      </c>
      <c r="M189" s="107">
        <v>0</v>
      </c>
      <c r="N189" s="83"/>
      <c r="O189" s="83"/>
      <c r="P189" s="83"/>
      <c r="Q189" s="84"/>
    </row>
    <row r="190" spans="1:31" s="108" customFormat="1" ht="112.5" customHeight="1">
      <c r="A190" s="37">
        <f t="shared" si="34"/>
        <v>175</v>
      </c>
      <c r="B190" s="44" t="s">
        <v>179</v>
      </c>
      <c r="C190" s="44" t="s">
        <v>22</v>
      </c>
      <c r="D190" s="44" t="s">
        <v>41</v>
      </c>
      <c r="E190" s="44" t="s">
        <v>322</v>
      </c>
      <c r="F190" s="44" t="s">
        <v>157</v>
      </c>
      <c r="G190" s="44" t="s">
        <v>63</v>
      </c>
      <c r="H190" s="44" t="s">
        <v>330</v>
      </c>
      <c r="I190" s="44" t="s">
        <v>181</v>
      </c>
      <c r="J190" s="95" t="s">
        <v>331</v>
      </c>
      <c r="K190" s="107">
        <v>472.7</v>
      </c>
      <c r="L190" s="107">
        <v>0</v>
      </c>
      <c r="M190" s="107">
        <v>0</v>
      </c>
      <c r="N190" s="83"/>
      <c r="O190" s="83"/>
      <c r="P190" s="83"/>
      <c r="Q190" s="84"/>
    </row>
    <row r="191" spans="1:31" s="108" customFormat="1" ht="56.25" customHeight="1">
      <c r="A191" s="37">
        <f t="shared" si="34"/>
        <v>176</v>
      </c>
      <c r="B191" s="44" t="s">
        <v>179</v>
      </c>
      <c r="C191" s="44" t="s">
        <v>22</v>
      </c>
      <c r="D191" s="44" t="s">
        <v>41</v>
      </c>
      <c r="E191" s="44" t="s">
        <v>322</v>
      </c>
      <c r="F191" s="44" t="s">
        <v>157</v>
      </c>
      <c r="G191" s="44" t="s">
        <v>63</v>
      </c>
      <c r="H191" s="44" t="s">
        <v>332</v>
      </c>
      <c r="I191" s="44" t="s">
        <v>181</v>
      </c>
      <c r="J191" s="95" t="s">
        <v>333</v>
      </c>
      <c r="K191" s="107">
        <v>881.3</v>
      </c>
      <c r="L191" s="107">
        <v>0</v>
      </c>
      <c r="M191" s="107">
        <v>0</v>
      </c>
      <c r="N191" s="83"/>
      <c r="O191" s="83"/>
      <c r="P191" s="83"/>
      <c r="Q191" s="84"/>
    </row>
    <row r="192" spans="1:31" s="108" customFormat="1" ht="48" customHeight="1">
      <c r="A192" s="37">
        <f t="shared" si="34"/>
        <v>177</v>
      </c>
      <c r="B192" s="89" t="s">
        <v>179</v>
      </c>
      <c r="C192" s="89" t="s">
        <v>22</v>
      </c>
      <c r="D192" s="89" t="s">
        <v>41</v>
      </c>
      <c r="E192" s="89" t="s">
        <v>334</v>
      </c>
      <c r="F192" s="89" t="s">
        <v>207</v>
      </c>
      <c r="G192" s="89" t="s">
        <v>30</v>
      </c>
      <c r="H192" s="89" t="s">
        <v>31</v>
      </c>
      <c r="I192" s="89" t="s">
        <v>181</v>
      </c>
      <c r="J192" s="109" t="s">
        <v>335</v>
      </c>
      <c r="K192" s="110">
        <f>K193</f>
        <v>200</v>
      </c>
      <c r="L192" s="110">
        <f t="shared" ref="L192:M193" si="42">L193</f>
        <v>0</v>
      </c>
      <c r="M192" s="110">
        <f t="shared" si="42"/>
        <v>0</v>
      </c>
      <c r="N192" s="83"/>
      <c r="O192" s="83"/>
      <c r="P192" s="83"/>
      <c r="Q192" s="84"/>
    </row>
    <row r="193" spans="1:17" s="108" customFormat="1" ht="47.25">
      <c r="A193" s="37">
        <f t="shared" si="34"/>
        <v>178</v>
      </c>
      <c r="B193" s="44" t="s">
        <v>179</v>
      </c>
      <c r="C193" s="44" t="s">
        <v>22</v>
      </c>
      <c r="D193" s="44" t="s">
        <v>41</v>
      </c>
      <c r="E193" s="44" t="s">
        <v>334</v>
      </c>
      <c r="F193" s="44" t="s">
        <v>207</v>
      </c>
      <c r="G193" s="44" t="s">
        <v>63</v>
      </c>
      <c r="H193" s="44" t="s">
        <v>31</v>
      </c>
      <c r="I193" s="44" t="s">
        <v>181</v>
      </c>
      <c r="J193" s="95" t="s">
        <v>336</v>
      </c>
      <c r="K193" s="107">
        <f>K194</f>
        <v>200</v>
      </c>
      <c r="L193" s="107">
        <f t="shared" si="42"/>
        <v>0</v>
      </c>
      <c r="M193" s="107">
        <f t="shared" si="42"/>
        <v>0</v>
      </c>
      <c r="N193" s="83"/>
      <c r="O193" s="83"/>
      <c r="P193" s="83"/>
      <c r="Q193" s="84"/>
    </row>
    <row r="194" spans="1:17" s="108" customFormat="1" ht="31.5">
      <c r="A194" s="37">
        <f t="shared" si="34"/>
        <v>179</v>
      </c>
      <c r="B194" s="44" t="s">
        <v>179</v>
      </c>
      <c r="C194" s="44" t="s">
        <v>22</v>
      </c>
      <c r="D194" s="44" t="s">
        <v>41</v>
      </c>
      <c r="E194" s="44" t="s">
        <v>334</v>
      </c>
      <c r="F194" s="44" t="s">
        <v>207</v>
      </c>
      <c r="G194" s="44" t="s">
        <v>63</v>
      </c>
      <c r="H194" s="44" t="s">
        <v>337</v>
      </c>
      <c r="I194" s="44" t="s">
        <v>181</v>
      </c>
      <c r="J194" s="95" t="s">
        <v>338</v>
      </c>
      <c r="K194" s="107">
        <v>200</v>
      </c>
      <c r="L194" s="107">
        <v>0</v>
      </c>
      <c r="M194" s="107">
        <v>0</v>
      </c>
      <c r="N194" s="83"/>
      <c r="O194" s="83"/>
      <c r="P194" s="83"/>
      <c r="Q194" s="84"/>
    </row>
    <row r="195" spans="1:17" s="108" customFormat="1" ht="47.25">
      <c r="A195" s="37">
        <f t="shared" si="34"/>
        <v>180</v>
      </c>
      <c r="B195" s="44" t="s">
        <v>179</v>
      </c>
      <c r="C195" s="44" t="s">
        <v>22</v>
      </c>
      <c r="D195" s="44" t="s">
        <v>41</v>
      </c>
      <c r="E195" s="44" t="s">
        <v>334</v>
      </c>
      <c r="F195" s="44" t="s">
        <v>207</v>
      </c>
      <c r="G195" s="44" t="s">
        <v>63</v>
      </c>
      <c r="H195" s="44" t="s">
        <v>339</v>
      </c>
      <c r="I195" s="44" t="s">
        <v>181</v>
      </c>
      <c r="J195" s="95" t="s">
        <v>340</v>
      </c>
      <c r="K195" s="107">
        <v>100.8</v>
      </c>
      <c r="L195" s="107">
        <v>0</v>
      </c>
      <c r="M195" s="107">
        <v>0</v>
      </c>
      <c r="N195" s="83"/>
      <c r="O195" s="83"/>
      <c r="P195" s="83"/>
      <c r="Q195" s="84"/>
    </row>
    <row r="196" spans="1:17" s="108" customFormat="1" ht="47.25">
      <c r="A196" s="37">
        <f t="shared" si="34"/>
        <v>181</v>
      </c>
      <c r="B196" s="44" t="s">
        <v>179</v>
      </c>
      <c r="C196" s="111" t="s">
        <v>22</v>
      </c>
      <c r="D196" s="111" t="s">
        <v>67</v>
      </c>
      <c r="E196" s="111" t="s">
        <v>30</v>
      </c>
      <c r="F196" s="111" t="s">
        <v>29</v>
      </c>
      <c r="G196" s="111" t="s">
        <v>30</v>
      </c>
      <c r="H196" s="111" t="s">
        <v>31</v>
      </c>
      <c r="I196" s="111" t="s">
        <v>29</v>
      </c>
      <c r="J196" s="112" t="s">
        <v>341</v>
      </c>
      <c r="K196" s="113">
        <f>K197</f>
        <v>92.5</v>
      </c>
      <c r="L196" s="113">
        <f t="shared" ref="L196:M197" si="43">L197</f>
        <v>0</v>
      </c>
      <c r="M196" s="113">
        <f t="shared" si="43"/>
        <v>0</v>
      </c>
      <c r="N196" s="83"/>
      <c r="O196" s="83"/>
      <c r="P196" s="83"/>
      <c r="Q196" s="84"/>
    </row>
    <row r="197" spans="1:17" s="108" customFormat="1" ht="47.25">
      <c r="A197" s="37">
        <f t="shared" si="34"/>
        <v>182</v>
      </c>
      <c r="B197" s="44" t="s">
        <v>179</v>
      </c>
      <c r="C197" s="44" t="s">
        <v>22</v>
      </c>
      <c r="D197" s="44" t="s">
        <v>67</v>
      </c>
      <c r="E197" s="44" t="s">
        <v>63</v>
      </c>
      <c r="F197" s="44" t="s">
        <v>29</v>
      </c>
      <c r="G197" s="44" t="s">
        <v>30</v>
      </c>
      <c r="H197" s="44" t="s">
        <v>31</v>
      </c>
      <c r="I197" s="44" t="s">
        <v>174</v>
      </c>
      <c r="J197" s="95" t="s">
        <v>342</v>
      </c>
      <c r="K197" s="107">
        <f>K198</f>
        <v>92.5</v>
      </c>
      <c r="L197" s="107">
        <f t="shared" si="43"/>
        <v>0</v>
      </c>
      <c r="M197" s="107">
        <f t="shared" si="43"/>
        <v>0</v>
      </c>
      <c r="N197" s="83"/>
      <c r="O197" s="83"/>
      <c r="P197" s="83"/>
      <c r="Q197" s="84"/>
    </row>
    <row r="198" spans="1:17" s="108" customFormat="1" ht="47.25">
      <c r="A198" s="37">
        <f t="shared" si="34"/>
        <v>183</v>
      </c>
      <c r="B198" s="44" t="s">
        <v>179</v>
      </c>
      <c r="C198" s="44" t="s">
        <v>22</v>
      </c>
      <c r="D198" s="44" t="s">
        <v>67</v>
      </c>
      <c r="E198" s="44" t="s">
        <v>63</v>
      </c>
      <c r="F198" s="44" t="s">
        <v>38</v>
      </c>
      <c r="G198" s="44" t="s">
        <v>63</v>
      </c>
      <c r="H198" s="44" t="s">
        <v>31</v>
      </c>
      <c r="I198" s="44" t="s">
        <v>174</v>
      </c>
      <c r="J198" s="95" t="s">
        <v>343</v>
      </c>
      <c r="K198" s="107">
        <v>92.5</v>
      </c>
      <c r="L198" s="107">
        <v>0</v>
      </c>
      <c r="M198" s="107">
        <v>0</v>
      </c>
      <c r="N198" s="83"/>
      <c r="O198" s="83"/>
      <c r="P198" s="83"/>
      <c r="Q198" s="84"/>
    </row>
    <row r="199" spans="1:17" s="108" customFormat="1" ht="31.5">
      <c r="A199" s="37">
        <f t="shared" si="34"/>
        <v>184</v>
      </c>
      <c r="B199" s="44" t="s">
        <v>106</v>
      </c>
      <c r="C199" s="111" t="s">
        <v>22</v>
      </c>
      <c r="D199" s="111" t="s">
        <v>92</v>
      </c>
      <c r="E199" s="111" t="s">
        <v>30</v>
      </c>
      <c r="F199" s="111" t="s">
        <v>29</v>
      </c>
      <c r="G199" s="111" t="s">
        <v>30</v>
      </c>
      <c r="H199" s="111" t="s">
        <v>31</v>
      </c>
      <c r="I199" s="111" t="s">
        <v>29</v>
      </c>
      <c r="J199" s="112" t="s">
        <v>344</v>
      </c>
      <c r="K199" s="113">
        <f>K200</f>
        <v>534.4</v>
      </c>
      <c r="L199" s="113">
        <f t="shared" ref="L199:M200" si="44">L200</f>
        <v>0</v>
      </c>
      <c r="M199" s="113">
        <f t="shared" si="44"/>
        <v>0</v>
      </c>
      <c r="N199" s="83"/>
      <c r="O199" s="83"/>
      <c r="P199" s="83"/>
      <c r="Q199" s="84"/>
    </row>
    <row r="200" spans="1:17" s="108" customFormat="1" ht="47.25">
      <c r="A200" s="37">
        <f t="shared" si="34"/>
        <v>185</v>
      </c>
      <c r="B200" s="44" t="s">
        <v>106</v>
      </c>
      <c r="C200" s="44" t="s">
        <v>22</v>
      </c>
      <c r="D200" s="44" t="s">
        <v>92</v>
      </c>
      <c r="E200" s="44" t="s">
        <v>30</v>
      </c>
      <c r="F200" s="44" t="s">
        <v>29</v>
      </c>
      <c r="G200" s="44" t="s">
        <v>63</v>
      </c>
      <c r="H200" s="44" t="s">
        <v>31</v>
      </c>
      <c r="I200" s="44" t="s">
        <v>174</v>
      </c>
      <c r="J200" s="95" t="s">
        <v>345</v>
      </c>
      <c r="K200" s="107">
        <f>K201</f>
        <v>534.4</v>
      </c>
      <c r="L200" s="107">
        <f t="shared" si="44"/>
        <v>0</v>
      </c>
      <c r="M200" s="107">
        <f t="shared" si="44"/>
        <v>0</v>
      </c>
      <c r="N200" s="83"/>
      <c r="O200" s="83"/>
      <c r="P200" s="83"/>
      <c r="Q200" s="84"/>
    </row>
    <row r="201" spans="1:17" s="108" customFormat="1" ht="63">
      <c r="A201" s="37">
        <f t="shared" si="34"/>
        <v>186</v>
      </c>
      <c r="B201" s="44" t="s">
        <v>106</v>
      </c>
      <c r="C201" s="44" t="s">
        <v>22</v>
      </c>
      <c r="D201" s="44" t="s">
        <v>92</v>
      </c>
      <c r="E201" s="44" t="s">
        <v>63</v>
      </c>
      <c r="F201" s="44" t="s">
        <v>45</v>
      </c>
      <c r="G201" s="44" t="s">
        <v>63</v>
      </c>
      <c r="H201" s="44" t="s">
        <v>31</v>
      </c>
      <c r="I201" s="44" t="s">
        <v>174</v>
      </c>
      <c r="J201" s="95" t="s">
        <v>346</v>
      </c>
      <c r="K201" s="107">
        <v>534.4</v>
      </c>
      <c r="L201" s="107">
        <v>0</v>
      </c>
      <c r="M201" s="107">
        <v>0</v>
      </c>
      <c r="N201" s="83"/>
      <c r="O201" s="83"/>
      <c r="P201" s="83"/>
      <c r="Q201" s="84"/>
    </row>
    <row r="202" spans="1:17" ht="126">
      <c r="A202" s="37">
        <f t="shared" si="34"/>
        <v>187</v>
      </c>
      <c r="B202" s="114" t="s">
        <v>29</v>
      </c>
      <c r="C202" s="114" t="s">
        <v>22</v>
      </c>
      <c r="D202" s="114" t="s">
        <v>347</v>
      </c>
      <c r="E202" s="114" t="s">
        <v>30</v>
      </c>
      <c r="F202" s="114" t="s">
        <v>29</v>
      </c>
      <c r="G202" s="114" t="s">
        <v>30</v>
      </c>
      <c r="H202" s="114" t="s">
        <v>31</v>
      </c>
      <c r="I202" s="114" t="s">
        <v>29</v>
      </c>
      <c r="J202" s="115" t="s">
        <v>348</v>
      </c>
      <c r="K202" s="116">
        <f>K203+K207</f>
        <v>2936.9999999999995</v>
      </c>
      <c r="L202" s="116">
        <f t="shared" ref="L202:M202" si="45">L207+L203</f>
        <v>0</v>
      </c>
      <c r="M202" s="116">
        <f t="shared" si="45"/>
        <v>0</v>
      </c>
      <c r="N202" s="117"/>
    </row>
    <row r="203" spans="1:17" ht="94.5">
      <c r="A203" s="37">
        <f t="shared" si="34"/>
        <v>188</v>
      </c>
      <c r="B203" s="89" t="s">
        <v>179</v>
      </c>
      <c r="C203" s="89" t="s">
        <v>22</v>
      </c>
      <c r="D203" s="89" t="s">
        <v>347</v>
      </c>
      <c r="E203" s="89" t="s">
        <v>30</v>
      </c>
      <c r="F203" s="89" t="s">
        <v>29</v>
      </c>
      <c r="G203" s="89" t="s">
        <v>30</v>
      </c>
      <c r="H203" s="89" t="s">
        <v>31</v>
      </c>
      <c r="I203" s="89" t="s">
        <v>181</v>
      </c>
      <c r="J203" s="90" t="s">
        <v>349</v>
      </c>
      <c r="K203" s="93">
        <f>K204</f>
        <v>13.1</v>
      </c>
      <c r="L203" s="93">
        <f t="shared" ref="L203:M203" si="46">L204</f>
        <v>0</v>
      </c>
      <c r="M203" s="93">
        <f t="shared" si="46"/>
        <v>0</v>
      </c>
      <c r="N203" s="117"/>
    </row>
    <row r="204" spans="1:17" ht="78.75">
      <c r="A204" s="37">
        <f t="shared" si="34"/>
        <v>189</v>
      </c>
      <c r="B204" s="44" t="s">
        <v>179</v>
      </c>
      <c r="C204" s="44" t="s">
        <v>22</v>
      </c>
      <c r="D204" s="44" t="s">
        <v>347</v>
      </c>
      <c r="E204" s="44" t="s">
        <v>30</v>
      </c>
      <c r="F204" s="44" t="s">
        <v>29</v>
      </c>
      <c r="G204" s="44" t="s">
        <v>63</v>
      </c>
      <c r="H204" s="44" t="s">
        <v>31</v>
      </c>
      <c r="I204" s="44" t="s">
        <v>181</v>
      </c>
      <c r="J204" s="53" t="s">
        <v>350</v>
      </c>
      <c r="K204" s="46">
        <f>K205+K206</f>
        <v>13.1</v>
      </c>
      <c r="L204" s="46">
        <f t="shared" ref="L204:M204" si="47">L205+L206</f>
        <v>0</v>
      </c>
      <c r="M204" s="46">
        <f t="shared" si="47"/>
        <v>0</v>
      </c>
      <c r="N204" s="117"/>
    </row>
    <row r="205" spans="1:17" ht="78.75">
      <c r="A205" s="37">
        <f t="shared" si="34"/>
        <v>190</v>
      </c>
      <c r="B205" s="44" t="s">
        <v>179</v>
      </c>
      <c r="C205" s="44" t="s">
        <v>22</v>
      </c>
      <c r="D205" s="44" t="s">
        <v>347</v>
      </c>
      <c r="E205" s="44" t="s">
        <v>351</v>
      </c>
      <c r="F205" s="44" t="s">
        <v>29</v>
      </c>
      <c r="G205" s="44" t="s">
        <v>63</v>
      </c>
      <c r="H205" s="44" t="s">
        <v>31</v>
      </c>
      <c r="I205" s="44" t="s">
        <v>181</v>
      </c>
      <c r="J205" s="53" t="s">
        <v>352</v>
      </c>
      <c r="K205" s="46">
        <v>10.5</v>
      </c>
      <c r="L205" s="46">
        <v>0</v>
      </c>
      <c r="M205" s="46">
        <v>0</v>
      </c>
      <c r="N205" s="117"/>
    </row>
    <row r="206" spans="1:17" ht="47.25">
      <c r="A206" s="37">
        <f t="shared" si="34"/>
        <v>191</v>
      </c>
      <c r="B206" s="44" t="s">
        <v>179</v>
      </c>
      <c r="C206" s="44" t="s">
        <v>22</v>
      </c>
      <c r="D206" s="44" t="s">
        <v>347</v>
      </c>
      <c r="E206" s="44" t="s">
        <v>161</v>
      </c>
      <c r="F206" s="44" t="s">
        <v>314</v>
      </c>
      <c r="G206" s="44" t="s">
        <v>63</v>
      </c>
      <c r="H206" s="44" t="s">
        <v>31</v>
      </c>
      <c r="I206" s="44" t="s">
        <v>181</v>
      </c>
      <c r="J206" s="53" t="s">
        <v>353</v>
      </c>
      <c r="K206" s="46">
        <v>2.6</v>
      </c>
      <c r="L206" s="46">
        <v>0</v>
      </c>
      <c r="M206" s="46">
        <v>0</v>
      </c>
      <c r="N206" s="117"/>
    </row>
    <row r="207" spans="1:17" ht="78.75">
      <c r="A207" s="37">
        <f t="shared" si="34"/>
        <v>192</v>
      </c>
      <c r="B207" s="44" t="s">
        <v>29</v>
      </c>
      <c r="C207" s="44" t="s">
        <v>22</v>
      </c>
      <c r="D207" s="44" t="s">
        <v>347</v>
      </c>
      <c r="E207" s="44" t="s">
        <v>30</v>
      </c>
      <c r="F207" s="44" t="s">
        <v>29</v>
      </c>
      <c r="G207" s="44" t="s">
        <v>30</v>
      </c>
      <c r="H207" s="44" t="s">
        <v>31</v>
      </c>
      <c r="I207" s="44" t="s">
        <v>174</v>
      </c>
      <c r="J207" s="53" t="s">
        <v>354</v>
      </c>
      <c r="K207" s="46">
        <f>K208</f>
        <v>2923.8999999999996</v>
      </c>
      <c r="L207" s="46">
        <f t="shared" ref="L207:M208" si="48">L208</f>
        <v>0</v>
      </c>
      <c r="M207" s="46">
        <f t="shared" si="48"/>
        <v>0</v>
      </c>
      <c r="N207" s="117"/>
    </row>
    <row r="208" spans="1:17" ht="47.25">
      <c r="A208" s="37">
        <f t="shared" ref="A208:A218" si="49">A207+1</f>
        <v>193</v>
      </c>
      <c r="B208" s="44" t="s">
        <v>29</v>
      </c>
      <c r="C208" s="44" t="s">
        <v>22</v>
      </c>
      <c r="D208" s="44" t="s">
        <v>347</v>
      </c>
      <c r="E208" s="44" t="s">
        <v>63</v>
      </c>
      <c r="F208" s="44" t="s">
        <v>29</v>
      </c>
      <c r="G208" s="44" t="s">
        <v>63</v>
      </c>
      <c r="H208" s="44" t="s">
        <v>31</v>
      </c>
      <c r="I208" s="44" t="s">
        <v>174</v>
      </c>
      <c r="J208" s="53" t="s">
        <v>355</v>
      </c>
      <c r="K208" s="46">
        <f>K209+K212</f>
        <v>2923.8999999999996</v>
      </c>
      <c r="L208" s="46">
        <f t="shared" si="48"/>
        <v>0</v>
      </c>
      <c r="M208" s="46">
        <f t="shared" si="48"/>
        <v>0</v>
      </c>
      <c r="N208" s="117"/>
    </row>
    <row r="209" spans="1:23" ht="31.5">
      <c r="A209" s="37">
        <f t="shared" si="49"/>
        <v>194</v>
      </c>
      <c r="B209" s="44" t="s">
        <v>29</v>
      </c>
      <c r="C209" s="44" t="s">
        <v>22</v>
      </c>
      <c r="D209" s="44" t="s">
        <v>347</v>
      </c>
      <c r="E209" s="44" t="s">
        <v>63</v>
      </c>
      <c r="F209" s="44" t="s">
        <v>38</v>
      </c>
      <c r="G209" s="44" t="s">
        <v>63</v>
      </c>
      <c r="H209" s="44" t="s">
        <v>31</v>
      </c>
      <c r="I209" s="44" t="s">
        <v>174</v>
      </c>
      <c r="J209" s="53" t="s">
        <v>356</v>
      </c>
      <c r="K209" s="46">
        <f>K210+K211</f>
        <v>2923.7</v>
      </c>
      <c r="L209" s="46">
        <v>0</v>
      </c>
      <c r="M209" s="46">
        <v>0</v>
      </c>
      <c r="N209" s="117"/>
    </row>
    <row r="210" spans="1:23" ht="31.5">
      <c r="A210" s="37">
        <f t="shared" si="49"/>
        <v>195</v>
      </c>
      <c r="B210" s="44" t="s">
        <v>357</v>
      </c>
      <c r="C210" s="44" t="s">
        <v>22</v>
      </c>
      <c r="D210" s="44" t="s">
        <v>347</v>
      </c>
      <c r="E210" s="44" t="s">
        <v>63</v>
      </c>
      <c r="F210" s="44" t="s">
        <v>38</v>
      </c>
      <c r="G210" s="44" t="s">
        <v>63</v>
      </c>
      <c r="H210" s="44" t="s">
        <v>31</v>
      </c>
      <c r="I210" s="44" t="s">
        <v>174</v>
      </c>
      <c r="J210" s="53" t="s">
        <v>356</v>
      </c>
      <c r="K210" s="46">
        <v>4.2</v>
      </c>
      <c r="L210" s="46">
        <v>0</v>
      </c>
      <c r="M210" s="46">
        <v>0</v>
      </c>
      <c r="N210" s="117"/>
    </row>
    <row r="211" spans="1:23" ht="47.25">
      <c r="A211" s="37">
        <f t="shared" si="49"/>
        <v>196</v>
      </c>
      <c r="B211" s="44" t="s">
        <v>106</v>
      </c>
      <c r="C211" s="44" t="s">
        <v>22</v>
      </c>
      <c r="D211" s="44" t="s">
        <v>347</v>
      </c>
      <c r="E211" s="44" t="s">
        <v>63</v>
      </c>
      <c r="F211" s="44" t="s">
        <v>38</v>
      </c>
      <c r="G211" s="44" t="s">
        <v>63</v>
      </c>
      <c r="H211" s="44" t="s">
        <v>31</v>
      </c>
      <c r="I211" s="44" t="s">
        <v>174</v>
      </c>
      <c r="J211" s="53" t="s">
        <v>358</v>
      </c>
      <c r="K211" s="46">
        <v>2919.5</v>
      </c>
      <c r="L211" s="46">
        <v>0</v>
      </c>
      <c r="M211" s="46">
        <v>0</v>
      </c>
      <c r="N211" s="117"/>
    </row>
    <row r="212" spans="1:23" ht="47.25">
      <c r="A212" s="37">
        <f t="shared" si="49"/>
        <v>197</v>
      </c>
      <c r="B212" s="44" t="s">
        <v>29</v>
      </c>
      <c r="C212" s="44" t="s">
        <v>22</v>
      </c>
      <c r="D212" s="44" t="s">
        <v>347</v>
      </c>
      <c r="E212" s="44" t="s">
        <v>63</v>
      </c>
      <c r="F212" s="44" t="s">
        <v>45</v>
      </c>
      <c r="G212" s="44" t="s">
        <v>63</v>
      </c>
      <c r="H212" s="44" t="s">
        <v>31</v>
      </c>
      <c r="I212" s="44" t="s">
        <v>174</v>
      </c>
      <c r="J212" s="53" t="s">
        <v>359</v>
      </c>
      <c r="K212" s="46">
        <f>K213</f>
        <v>0.2</v>
      </c>
      <c r="L212" s="46">
        <f t="shared" ref="L212:V212" si="50">L213</f>
        <v>0</v>
      </c>
      <c r="M212" s="46">
        <f t="shared" si="50"/>
        <v>0</v>
      </c>
      <c r="N212" s="46">
        <f t="shared" si="50"/>
        <v>0</v>
      </c>
      <c r="O212" s="46">
        <f t="shared" si="50"/>
        <v>0</v>
      </c>
      <c r="P212" s="46">
        <f t="shared" si="50"/>
        <v>0</v>
      </c>
      <c r="Q212" s="46">
        <f t="shared" si="50"/>
        <v>0</v>
      </c>
      <c r="R212" s="46">
        <f t="shared" si="50"/>
        <v>0</v>
      </c>
      <c r="S212" s="46">
        <f t="shared" si="50"/>
        <v>0</v>
      </c>
      <c r="T212" s="46">
        <f t="shared" si="50"/>
        <v>0</v>
      </c>
      <c r="U212" s="46">
        <f t="shared" si="50"/>
        <v>0</v>
      </c>
      <c r="V212" s="46">
        <f t="shared" si="50"/>
        <v>0</v>
      </c>
    </row>
    <row r="213" spans="1:23" ht="47.25">
      <c r="A213" s="37">
        <f t="shared" si="49"/>
        <v>198</v>
      </c>
      <c r="B213" s="44" t="s">
        <v>106</v>
      </c>
      <c r="C213" s="44" t="s">
        <v>22</v>
      </c>
      <c r="D213" s="44" t="s">
        <v>347</v>
      </c>
      <c r="E213" s="44" t="s">
        <v>63</v>
      </c>
      <c r="F213" s="44" t="s">
        <v>45</v>
      </c>
      <c r="G213" s="44" t="s">
        <v>63</v>
      </c>
      <c r="H213" s="44" t="s">
        <v>31</v>
      </c>
      <c r="I213" s="44" t="s">
        <v>174</v>
      </c>
      <c r="J213" s="53" t="s">
        <v>359</v>
      </c>
      <c r="K213" s="46">
        <v>0.2</v>
      </c>
      <c r="L213" s="46">
        <v>0</v>
      </c>
      <c r="M213" s="46">
        <v>0</v>
      </c>
      <c r="N213" s="117"/>
    </row>
    <row r="214" spans="1:23" ht="63">
      <c r="A214" s="37">
        <f t="shared" si="49"/>
        <v>199</v>
      </c>
      <c r="B214" s="38" t="s">
        <v>179</v>
      </c>
      <c r="C214" s="38" t="s">
        <v>22</v>
      </c>
      <c r="D214" s="38" t="s">
        <v>360</v>
      </c>
      <c r="E214" s="38" t="s">
        <v>30</v>
      </c>
      <c r="F214" s="38" t="s">
        <v>29</v>
      </c>
      <c r="G214" s="38" t="s">
        <v>30</v>
      </c>
      <c r="H214" s="38" t="s">
        <v>31</v>
      </c>
      <c r="I214" s="38" t="s">
        <v>29</v>
      </c>
      <c r="J214" s="115" t="s">
        <v>361</v>
      </c>
      <c r="K214" s="40">
        <f>K215</f>
        <v>-4261.2</v>
      </c>
      <c r="L214" s="40">
        <f>L218</f>
        <v>0</v>
      </c>
      <c r="M214" s="40">
        <f>M218</f>
        <v>0</v>
      </c>
      <c r="N214" s="117"/>
    </row>
    <row r="215" spans="1:23" ht="63">
      <c r="A215" s="37">
        <f t="shared" si="49"/>
        <v>200</v>
      </c>
      <c r="B215" s="44" t="s">
        <v>179</v>
      </c>
      <c r="C215" s="44" t="s">
        <v>22</v>
      </c>
      <c r="D215" s="44" t="s">
        <v>360</v>
      </c>
      <c r="E215" s="44" t="s">
        <v>30</v>
      </c>
      <c r="F215" s="44" t="s">
        <v>29</v>
      </c>
      <c r="G215" s="44" t="s">
        <v>63</v>
      </c>
      <c r="H215" s="44" t="s">
        <v>31</v>
      </c>
      <c r="I215" s="44" t="s">
        <v>181</v>
      </c>
      <c r="J215" s="53" t="s">
        <v>362</v>
      </c>
      <c r="K215" s="46">
        <f>K216+K217+K218</f>
        <v>-4261.2</v>
      </c>
      <c r="L215" s="46">
        <f t="shared" ref="L215:M215" si="51">L218</f>
        <v>0</v>
      </c>
      <c r="M215" s="46">
        <f t="shared" si="51"/>
        <v>0</v>
      </c>
      <c r="N215" s="117"/>
    </row>
    <row r="216" spans="1:23" ht="47.25">
      <c r="A216" s="37">
        <f t="shared" si="49"/>
        <v>201</v>
      </c>
      <c r="B216" s="44" t="s">
        <v>179</v>
      </c>
      <c r="C216" s="44" t="s">
        <v>22</v>
      </c>
      <c r="D216" s="44" t="s">
        <v>360</v>
      </c>
      <c r="E216" s="44" t="s">
        <v>161</v>
      </c>
      <c r="F216" s="44" t="s">
        <v>314</v>
      </c>
      <c r="G216" s="44" t="s">
        <v>63</v>
      </c>
      <c r="H216" s="44" t="s">
        <v>31</v>
      </c>
      <c r="I216" s="44" t="s">
        <v>181</v>
      </c>
      <c r="J216" s="53" t="s">
        <v>363</v>
      </c>
      <c r="K216" s="46">
        <v>-9.5</v>
      </c>
      <c r="L216" s="46">
        <v>0</v>
      </c>
      <c r="M216" s="46">
        <v>0</v>
      </c>
      <c r="N216" s="117"/>
    </row>
    <row r="217" spans="1:23" ht="63">
      <c r="A217" s="37">
        <f t="shared" si="49"/>
        <v>202</v>
      </c>
      <c r="B217" s="44" t="s">
        <v>179</v>
      </c>
      <c r="C217" s="44" t="s">
        <v>22</v>
      </c>
      <c r="D217" s="44" t="s">
        <v>360</v>
      </c>
      <c r="E217" s="44" t="s">
        <v>161</v>
      </c>
      <c r="F217" s="44" t="s">
        <v>319</v>
      </c>
      <c r="G217" s="44" t="s">
        <v>63</v>
      </c>
      <c r="H217" s="44" t="s">
        <v>31</v>
      </c>
      <c r="I217" s="44" t="s">
        <v>181</v>
      </c>
      <c r="J217" s="53" t="s">
        <v>364</v>
      </c>
      <c r="K217" s="46">
        <v>-21</v>
      </c>
      <c r="L217" s="46">
        <v>0</v>
      </c>
      <c r="M217" s="46">
        <v>0</v>
      </c>
      <c r="N217" s="117"/>
    </row>
    <row r="218" spans="1:23" ht="63">
      <c r="A218" s="37">
        <f t="shared" si="49"/>
        <v>203</v>
      </c>
      <c r="B218" s="44" t="s">
        <v>179</v>
      </c>
      <c r="C218" s="44" t="s">
        <v>22</v>
      </c>
      <c r="D218" s="44" t="s">
        <v>360</v>
      </c>
      <c r="E218" s="44" t="s">
        <v>351</v>
      </c>
      <c r="F218" s="44" t="s">
        <v>38</v>
      </c>
      <c r="G218" s="44" t="s">
        <v>63</v>
      </c>
      <c r="H218" s="44" t="s">
        <v>31</v>
      </c>
      <c r="I218" s="44" t="s">
        <v>181</v>
      </c>
      <c r="J218" s="53" t="s">
        <v>365</v>
      </c>
      <c r="K218" s="46">
        <v>-4230.7</v>
      </c>
      <c r="L218" s="46">
        <v>0</v>
      </c>
      <c r="M218" s="46">
        <v>0</v>
      </c>
      <c r="N218" s="117"/>
    </row>
    <row r="219" spans="1:23" s="43" customFormat="1">
      <c r="A219" s="118" t="s">
        <v>366</v>
      </c>
      <c r="B219" s="119"/>
      <c r="C219" s="119"/>
      <c r="D219" s="119"/>
      <c r="E219" s="119"/>
      <c r="F219" s="119"/>
      <c r="G219" s="119"/>
      <c r="H219" s="119"/>
      <c r="I219" s="119"/>
      <c r="J219" s="119"/>
      <c r="K219" s="40">
        <f>K106+K13</f>
        <v>868316.90000000026</v>
      </c>
      <c r="L219" s="40">
        <f>L106+L13</f>
        <v>711707.4</v>
      </c>
      <c r="M219" s="40">
        <f>M106+M13</f>
        <v>704361.8</v>
      </c>
      <c r="N219" s="120"/>
      <c r="O219" s="121"/>
      <c r="P219" s="122"/>
      <c r="Q219" s="122"/>
    </row>
    <row r="220" spans="1:23">
      <c r="A220" s="14"/>
      <c r="J220" s="123"/>
      <c r="K220" s="16"/>
      <c r="L220" s="16"/>
      <c r="M220" s="16"/>
      <c r="N220" s="16">
        <f t="shared" ref="N220:W220" si="52">N219-N13</f>
        <v>0</v>
      </c>
      <c r="O220" s="16">
        <f t="shared" si="52"/>
        <v>0</v>
      </c>
      <c r="P220" s="16">
        <f t="shared" si="52"/>
        <v>0</v>
      </c>
      <c r="Q220" s="16">
        <f t="shared" si="52"/>
        <v>0</v>
      </c>
      <c r="R220" s="16">
        <f t="shared" si="52"/>
        <v>0</v>
      </c>
      <c r="S220" s="16">
        <f t="shared" si="52"/>
        <v>0</v>
      </c>
      <c r="T220" s="16">
        <f t="shared" si="52"/>
        <v>0</v>
      </c>
      <c r="U220" s="16">
        <f t="shared" si="52"/>
        <v>0</v>
      </c>
      <c r="V220" s="16">
        <f t="shared" si="52"/>
        <v>0</v>
      </c>
      <c r="W220" s="16">
        <f t="shared" si="52"/>
        <v>0</v>
      </c>
    </row>
    <row r="221" spans="1:23">
      <c r="K221" s="16"/>
      <c r="L221" s="16"/>
      <c r="M221" s="16"/>
    </row>
    <row r="222" spans="1:23">
      <c r="K222" s="16"/>
      <c r="L222" s="16"/>
      <c r="M222" s="16"/>
    </row>
    <row r="223" spans="1:23">
      <c r="K223" s="16"/>
      <c r="L223" s="16"/>
      <c r="M223" s="16"/>
    </row>
    <row r="224" spans="1:23">
      <c r="K224" s="16"/>
      <c r="L224" s="16"/>
      <c r="M224" s="16"/>
    </row>
    <row r="225" spans="11:13">
      <c r="K225" s="16"/>
      <c r="L225" s="16"/>
      <c r="M225" s="16"/>
    </row>
    <row r="226" spans="11:13">
      <c r="K226" s="16"/>
      <c r="L226" s="16"/>
      <c r="M226" s="16"/>
    </row>
    <row r="227" spans="11:13">
      <c r="K227" s="16"/>
      <c r="L227" s="16"/>
      <c r="M227" s="16"/>
    </row>
    <row r="228" spans="11:13">
      <c r="K228" s="16"/>
      <c r="L228" s="16"/>
      <c r="M228" s="16"/>
    </row>
    <row r="229" spans="11:13">
      <c r="K229" s="16"/>
      <c r="L229" s="16"/>
      <c r="M229" s="16"/>
    </row>
    <row r="230" spans="11:13">
      <c r="K230" s="16"/>
      <c r="L230" s="16"/>
      <c r="M230" s="16"/>
    </row>
    <row r="231" spans="11:13">
      <c r="K231" s="16"/>
      <c r="L231" s="16"/>
      <c r="M231" s="16"/>
    </row>
    <row r="232" spans="11:13">
      <c r="K232" s="16"/>
      <c r="L232" s="16"/>
      <c r="M232" s="16"/>
    </row>
    <row r="233" spans="11:13">
      <c r="K233" s="16"/>
      <c r="L233" s="16"/>
      <c r="M233" s="16"/>
    </row>
    <row r="234" spans="11:13">
      <c r="K234" s="16"/>
      <c r="L234" s="16"/>
      <c r="M234" s="16"/>
    </row>
    <row r="235" spans="11:13">
      <c r="K235" s="16"/>
      <c r="L235" s="16"/>
      <c r="M235" s="16"/>
    </row>
    <row r="236" spans="11:13">
      <c r="K236" s="16"/>
      <c r="L236" s="16"/>
      <c r="M236" s="16"/>
    </row>
    <row r="237" spans="11:13">
      <c r="K237" s="16"/>
      <c r="L237" s="16"/>
      <c r="M237" s="16"/>
    </row>
    <row r="238" spans="11:13">
      <c r="K238" s="16"/>
      <c r="L238" s="16"/>
      <c r="M238" s="16"/>
    </row>
    <row r="239" spans="11:13">
      <c r="K239" s="16"/>
      <c r="L239" s="16"/>
      <c r="M239" s="16"/>
    </row>
    <row r="240" spans="11:13">
      <c r="K240" s="16"/>
      <c r="L240" s="16"/>
      <c r="M240" s="16"/>
    </row>
    <row r="241" spans="10:13">
      <c r="K241" s="16"/>
      <c r="L241" s="16"/>
      <c r="M241" s="16"/>
    </row>
    <row r="242" spans="10:13">
      <c r="K242" s="16"/>
      <c r="L242" s="16"/>
      <c r="M242" s="16"/>
    </row>
    <row r="243" spans="10:13">
      <c r="K243" s="16"/>
      <c r="L243" s="16"/>
      <c r="M243" s="16"/>
    </row>
    <row r="244" spans="10:13">
      <c r="K244" s="16"/>
      <c r="L244" s="16"/>
      <c r="M244" s="16"/>
    </row>
    <row r="245" spans="10:13">
      <c r="J245" s="123"/>
      <c r="K245" s="16"/>
      <c r="L245" s="16"/>
      <c r="M245" s="16"/>
    </row>
    <row r="246" spans="10:13">
      <c r="J246" s="123"/>
      <c r="K246" s="16"/>
      <c r="L246" s="16"/>
      <c r="M246" s="16"/>
    </row>
    <row r="247" spans="10:13">
      <c r="J247" s="123"/>
      <c r="K247" s="16"/>
      <c r="L247" s="16"/>
      <c r="M247" s="16"/>
    </row>
    <row r="248" spans="10:13">
      <c r="J248" s="123"/>
      <c r="K248" s="16"/>
      <c r="L248" s="16"/>
      <c r="M248" s="16"/>
    </row>
    <row r="249" spans="10:13">
      <c r="J249" s="123"/>
      <c r="K249" s="16"/>
      <c r="L249" s="16"/>
      <c r="M249" s="16"/>
    </row>
    <row r="250" spans="10:13">
      <c r="J250" s="123"/>
      <c r="K250" s="16"/>
      <c r="L250" s="16"/>
      <c r="M250" s="16"/>
    </row>
    <row r="251" spans="10:13">
      <c r="J251" s="123"/>
      <c r="K251" s="16"/>
      <c r="L251" s="16"/>
      <c r="M251" s="16"/>
    </row>
    <row r="252" spans="10:13">
      <c r="J252" s="123"/>
      <c r="K252" s="16"/>
      <c r="L252" s="16"/>
      <c r="M252" s="16"/>
    </row>
    <row r="253" spans="10:13">
      <c r="J253" s="123"/>
      <c r="K253" s="16"/>
      <c r="L253" s="16"/>
      <c r="M253" s="16"/>
    </row>
    <row r="254" spans="10:13">
      <c r="J254" s="123"/>
      <c r="K254" s="16"/>
      <c r="L254" s="16"/>
      <c r="M254" s="16"/>
    </row>
    <row r="255" spans="10:13">
      <c r="J255" s="123"/>
      <c r="K255" s="16"/>
      <c r="L255" s="16"/>
      <c r="M255" s="16"/>
    </row>
    <row r="256" spans="10:13">
      <c r="J256" s="123"/>
      <c r="K256" s="16"/>
      <c r="L256" s="16"/>
      <c r="M256" s="16"/>
    </row>
    <row r="257" spans="10:13">
      <c r="J257" s="123"/>
      <c r="K257" s="16"/>
      <c r="L257" s="16"/>
      <c r="M257" s="16"/>
    </row>
    <row r="258" spans="10:13">
      <c r="J258" s="123"/>
      <c r="K258" s="16"/>
      <c r="L258" s="16"/>
      <c r="M258" s="16"/>
    </row>
    <row r="259" spans="10:13">
      <c r="J259" s="123"/>
      <c r="K259" s="16"/>
      <c r="L259" s="16"/>
      <c r="M259" s="16"/>
    </row>
    <row r="260" spans="10:13">
      <c r="J260" s="123"/>
      <c r="K260" s="16"/>
      <c r="L260" s="16"/>
      <c r="M260" s="16"/>
    </row>
    <row r="261" spans="10:13">
      <c r="J261" s="123"/>
      <c r="K261" s="16"/>
      <c r="L261" s="16"/>
      <c r="M261" s="16"/>
    </row>
    <row r="262" spans="10:13">
      <c r="J262" s="123"/>
      <c r="K262" s="16"/>
      <c r="L262" s="16"/>
      <c r="M262" s="16"/>
    </row>
    <row r="263" spans="10:13">
      <c r="J263" s="123"/>
      <c r="K263" s="16"/>
      <c r="L263" s="16"/>
      <c r="M263" s="16"/>
    </row>
    <row r="264" spans="10:13">
      <c r="J264" s="123"/>
      <c r="K264" s="16"/>
      <c r="L264" s="16"/>
      <c r="M264" s="16"/>
    </row>
    <row r="265" spans="10:13">
      <c r="J265" s="123"/>
      <c r="K265" s="16"/>
      <c r="L265" s="16"/>
      <c r="M265" s="16"/>
    </row>
    <row r="266" spans="10:13">
      <c r="J266" s="123"/>
      <c r="K266" s="16"/>
      <c r="L266" s="16"/>
      <c r="M266" s="16"/>
    </row>
    <row r="267" spans="10:13">
      <c r="J267" s="123"/>
      <c r="K267" s="16"/>
      <c r="L267" s="16"/>
      <c r="M267" s="16"/>
    </row>
    <row r="268" spans="10:13">
      <c r="J268" s="123"/>
      <c r="K268" s="16"/>
      <c r="L268" s="16"/>
      <c r="M268" s="16"/>
    </row>
    <row r="269" spans="10:13">
      <c r="J269" s="123"/>
      <c r="K269" s="16"/>
      <c r="L269" s="16"/>
      <c r="M269" s="16"/>
    </row>
    <row r="270" spans="10:13">
      <c r="J270" s="123"/>
      <c r="K270" s="16"/>
      <c r="L270" s="16"/>
      <c r="M270" s="16"/>
    </row>
    <row r="271" spans="10:13">
      <c r="J271" s="123"/>
      <c r="K271" s="16"/>
      <c r="L271" s="16"/>
      <c r="M271" s="16"/>
    </row>
    <row r="272" spans="10:13">
      <c r="J272" s="123"/>
      <c r="K272" s="16"/>
      <c r="L272" s="16"/>
      <c r="M272" s="16"/>
    </row>
    <row r="273" spans="10:13">
      <c r="J273" s="123"/>
      <c r="K273" s="16"/>
      <c r="L273" s="16"/>
      <c r="M273" s="16"/>
    </row>
    <row r="274" spans="10:13">
      <c r="J274" s="123"/>
      <c r="K274" s="16"/>
      <c r="L274" s="16"/>
      <c r="M274" s="16"/>
    </row>
    <row r="275" spans="10:13">
      <c r="J275" s="123"/>
      <c r="K275" s="16"/>
      <c r="L275" s="16"/>
      <c r="M275" s="16"/>
    </row>
    <row r="276" spans="10:13">
      <c r="J276" s="123"/>
      <c r="K276" s="16"/>
      <c r="L276" s="16"/>
      <c r="M276" s="16"/>
    </row>
    <row r="277" spans="10:13">
      <c r="J277" s="123"/>
      <c r="K277" s="16"/>
      <c r="L277" s="16"/>
      <c r="M277" s="16"/>
    </row>
    <row r="278" spans="10:13">
      <c r="J278" s="123"/>
      <c r="K278" s="16"/>
      <c r="L278" s="16"/>
      <c r="M278" s="16"/>
    </row>
    <row r="279" spans="10:13">
      <c r="J279" s="123"/>
      <c r="K279" s="16"/>
      <c r="L279" s="16"/>
      <c r="M279" s="16"/>
    </row>
    <row r="280" spans="10:13">
      <c r="J280" s="123"/>
      <c r="K280" s="16"/>
      <c r="L280" s="16"/>
      <c r="M280" s="16"/>
    </row>
    <row r="281" spans="10:13">
      <c r="J281" s="123"/>
      <c r="K281" s="16"/>
      <c r="L281" s="16"/>
      <c r="M281" s="16"/>
    </row>
    <row r="282" spans="10:13">
      <c r="J282" s="123"/>
      <c r="K282" s="16"/>
      <c r="L282" s="16"/>
      <c r="M282" s="16"/>
    </row>
    <row r="283" spans="10:13">
      <c r="J283" s="123"/>
      <c r="K283" s="16"/>
      <c r="L283" s="16"/>
      <c r="M283" s="16"/>
    </row>
    <row r="284" spans="10:13">
      <c r="J284" s="123"/>
      <c r="K284" s="16"/>
      <c r="L284" s="16"/>
      <c r="M284" s="16"/>
    </row>
    <row r="285" spans="10:13">
      <c r="J285" s="123"/>
      <c r="K285" s="16"/>
      <c r="L285" s="16"/>
      <c r="M285" s="16"/>
    </row>
    <row r="286" spans="10:13">
      <c r="J286" s="123"/>
      <c r="K286" s="16"/>
      <c r="L286" s="16"/>
      <c r="M286" s="16"/>
    </row>
    <row r="287" spans="10:13">
      <c r="J287" s="123"/>
      <c r="K287" s="16"/>
      <c r="L287" s="16"/>
      <c r="M287" s="16"/>
    </row>
    <row r="288" spans="10:13">
      <c r="J288" s="123"/>
      <c r="K288" s="16"/>
      <c r="L288" s="16"/>
      <c r="M288" s="16"/>
    </row>
    <row r="289" spans="10:13">
      <c r="J289" s="123"/>
      <c r="K289" s="16"/>
      <c r="L289" s="16"/>
      <c r="M289" s="16"/>
    </row>
    <row r="290" spans="10:13">
      <c r="J290" s="123"/>
      <c r="K290" s="16"/>
      <c r="L290" s="16"/>
      <c r="M290" s="16"/>
    </row>
    <row r="291" spans="10:13">
      <c r="J291" s="123"/>
      <c r="K291" s="16"/>
      <c r="L291" s="16"/>
      <c r="M291" s="16"/>
    </row>
    <row r="292" spans="10:13">
      <c r="J292" s="123"/>
      <c r="K292" s="16"/>
      <c r="L292" s="16"/>
      <c r="M292" s="16"/>
    </row>
    <row r="293" spans="10:13">
      <c r="J293" s="123"/>
      <c r="K293" s="16"/>
      <c r="L293" s="16"/>
      <c r="M293" s="16"/>
    </row>
    <row r="294" spans="10:13">
      <c r="J294" s="123"/>
      <c r="K294" s="16"/>
      <c r="L294" s="16"/>
      <c r="M294" s="16"/>
    </row>
    <row r="295" spans="10:13">
      <c r="J295" s="123"/>
      <c r="K295" s="16"/>
      <c r="L295" s="16"/>
      <c r="M295" s="16"/>
    </row>
    <row r="296" spans="10:13">
      <c r="J296" s="123"/>
      <c r="K296" s="16"/>
      <c r="L296" s="16"/>
      <c r="M296" s="16"/>
    </row>
    <row r="297" spans="10:13">
      <c r="J297" s="123"/>
      <c r="K297" s="16"/>
      <c r="L297" s="16"/>
      <c r="M297" s="16"/>
    </row>
    <row r="298" spans="10:13">
      <c r="J298" s="123"/>
      <c r="K298" s="16"/>
      <c r="L298" s="16"/>
      <c r="M298" s="16"/>
    </row>
    <row r="299" spans="10:13">
      <c r="J299" s="123"/>
      <c r="K299" s="16"/>
      <c r="L299" s="16"/>
      <c r="M299" s="16"/>
    </row>
    <row r="300" spans="10:13">
      <c r="J300" s="123"/>
      <c r="K300" s="16"/>
      <c r="L300" s="16"/>
      <c r="M300" s="16"/>
    </row>
    <row r="301" spans="10:13">
      <c r="J301" s="123"/>
      <c r="K301" s="16"/>
      <c r="L301" s="16"/>
      <c r="M301" s="16"/>
    </row>
    <row r="302" spans="10:13">
      <c r="J302" s="123"/>
      <c r="K302" s="16"/>
      <c r="L302" s="16"/>
      <c r="M302" s="16"/>
    </row>
    <row r="303" spans="10:13">
      <c r="J303" s="123"/>
      <c r="K303" s="16"/>
      <c r="L303" s="16"/>
      <c r="M303" s="16"/>
    </row>
    <row r="304" spans="10:13">
      <c r="J304" s="123"/>
      <c r="K304" s="16"/>
      <c r="L304" s="16"/>
      <c r="M304" s="16"/>
    </row>
    <row r="305" spans="10:13">
      <c r="J305" s="123"/>
      <c r="K305" s="16"/>
      <c r="L305" s="16"/>
      <c r="M305" s="16"/>
    </row>
    <row r="306" spans="10:13">
      <c r="J306" s="123"/>
      <c r="K306" s="16"/>
      <c r="L306" s="16"/>
      <c r="M306" s="16"/>
    </row>
    <row r="307" spans="10:13">
      <c r="J307" s="123"/>
      <c r="K307" s="16"/>
      <c r="L307" s="16"/>
      <c r="M307" s="16"/>
    </row>
    <row r="308" spans="10:13">
      <c r="J308" s="123"/>
      <c r="K308" s="16"/>
      <c r="L308" s="16"/>
      <c r="M308" s="16"/>
    </row>
    <row r="309" spans="10:13">
      <c r="J309" s="123"/>
      <c r="K309" s="16"/>
      <c r="L309" s="16"/>
      <c r="M309" s="16"/>
    </row>
    <row r="310" spans="10:13">
      <c r="J310" s="123"/>
      <c r="K310" s="16"/>
      <c r="L310" s="16"/>
      <c r="M310" s="16"/>
    </row>
    <row r="311" spans="10:13">
      <c r="J311" s="123"/>
      <c r="K311" s="16"/>
      <c r="L311" s="16"/>
      <c r="M311" s="16"/>
    </row>
    <row r="312" spans="10:13">
      <c r="J312" s="123"/>
      <c r="K312" s="16"/>
      <c r="L312" s="16"/>
      <c r="M312" s="16"/>
    </row>
    <row r="313" spans="10:13">
      <c r="J313" s="123"/>
      <c r="K313" s="16"/>
      <c r="L313" s="16"/>
      <c r="M313" s="16"/>
    </row>
    <row r="314" spans="10:13">
      <c r="J314" s="123"/>
      <c r="K314" s="16"/>
      <c r="L314" s="16"/>
      <c r="M314" s="16"/>
    </row>
    <row r="315" spans="10:13">
      <c r="J315" s="123"/>
      <c r="K315" s="16"/>
      <c r="L315" s="16"/>
      <c r="M315" s="16"/>
    </row>
    <row r="316" spans="10:13">
      <c r="J316" s="123"/>
      <c r="K316" s="16"/>
      <c r="L316" s="16"/>
      <c r="M316" s="16"/>
    </row>
    <row r="317" spans="10:13">
      <c r="J317" s="123"/>
      <c r="K317" s="16"/>
      <c r="L317" s="16"/>
      <c r="M317" s="16"/>
    </row>
    <row r="318" spans="10:13">
      <c r="J318" s="123"/>
      <c r="K318" s="16"/>
      <c r="L318" s="16"/>
      <c r="M318" s="16"/>
    </row>
    <row r="319" spans="10:13">
      <c r="J319" s="123"/>
      <c r="K319" s="16"/>
      <c r="L319" s="16"/>
      <c r="M319" s="16"/>
    </row>
    <row r="320" spans="10:13">
      <c r="J320" s="123"/>
      <c r="K320" s="16"/>
      <c r="L320" s="16"/>
      <c r="M320" s="16"/>
    </row>
    <row r="321" spans="10:13">
      <c r="J321" s="123"/>
      <c r="K321" s="16"/>
      <c r="L321" s="16"/>
      <c r="M321" s="16"/>
    </row>
    <row r="322" spans="10:13">
      <c r="J322" s="123"/>
      <c r="K322" s="16"/>
      <c r="L322" s="16"/>
      <c r="M322" s="16"/>
    </row>
    <row r="323" spans="10:13">
      <c r="J323" s="123"/>
      <c r="K323" s="16"/>
      <c r="L323" s="16"/>
      <c r="M323" s="16"/>
    </row>
    <row r="324" spans="10:13">
      <c r="J324" s="123"/>
      <c r="K324" s="16"/>
      <c r="L324" s="16"/>
      <c r="M324" s="16"/>
    </row>
    <row r="325" spans="10:13">
      <c r="J325" s="123"/>
      <c r="K325" s="16"/>
      <c r="L325" s="16"/>
      <c r="M325" s="16"/>
    </row>
    <row r="326" spans="10:13">
      <c r="J326" s="123"/>
      <c r="K326" s="16"/>
      <c r="L326" s="16"/>
      <c r="M326" s="16"/>
    </row>
    <row r="327" spans="10:13">
      <c r="J327" s="123"/>
      <c r="K327" s="16"/>
      <c r="L327" s="16"/>
      <c r="M327" s="16"/>
    </row>
    <row r="328" spans="10:13">
      <c r="J328" s="123"/>
      <c r="K328" s="16"/>
      <c r="L328" s="16"/>
      <c r="M328" s="16"/>
    </row>
    <row r="329" spans="10:13">
      <c r="J329" s="123"/>
      <c r="K329" s="16"/>
      <c r="L329" s="16"/>
      <c r="M329" s="16"/>
    </row>
    <row r="330" spans="10:13">
      <c r="J330" s="123"/>
      <c r="K330" s="16"/>
      <c r="L330" s="16"/>
      <c r="M330" s="16"/>
    </row>
    <row r="331" spans="10:13">
      <c r="J331" s="123"/>
      <c r="K331" s="16"/>
      <c r="L331" s="16"/>
      <c r="M331" s="16"/>
    </row>
    <row r="332" spans="10:13">
      <c r="J332" s="123"/>
      <c r="K332" s="16"/>
      <c r="L332" s="16"/>
      <c r="M332" s="16"/>
    </row>
    <row r="333" spans="10:13">
      <c r="J333" s="123"/>
      <c r="K333" s="16"/>
      <c r="L333" s="16"/>
      <c r="M333" s="16"/>
    </row>
    <row r="334" spans="10:13">
      <c r="J334" s="123"/>
      <c r="K334" s="16"/>
      <c r="L334" s="16"/>
      <c r="M334" s="16"/>
    </row>
    <row r="335" spans="10:13">
      <c r="J335" s="123"/>
      <c r="K335" s="16"/>
      <c r="L335" s="16"/>
      <c r="M335" s="16"/>
    </row>
    <row r="336" spans="10:13">
      <c r="J336" s="123"/>
      <c r="K336" s="16"/>
      <c r="L336" s="16"/>
      <c r="M336" s="16"/>
    </row>
    <row r="337" spans="10:13">
      <c r="J337" s="123"/>
      <c r="K337" s="16"/>
      <c r="L337" s="16"/>
      <c r="M337" s="16"/>
    </row>
    <row r="338" spans="10:13">
      <c r="J338" s="123"/>
      <c r="K338" s="16"/>
      <c r="L338" s="16"/>
      <c r="M338" s="16"/>
    </row>
    <row r="339" spans="10:13">
      <c r="J339" s="123"/>
      <c r="K339" s="16"/>
      <c r="L339" s="16"/>
      <c r="M339" s="16"/>
    </row>
    <row r="340" spans="10:13">
      <c r="J340" s="123"/>
      <c r="K340" s="16"/>
      <c r="L340" s="16"/>
      <c r="M340" s="16"/>
    </row>
    <row r="341" spans="10:13">
      <c r="J341" s="123"/>
      <c r="K341" s="16"/>
      <c r="L341" s="16"/>
      <c r="M341" s="16"/>
    </row>
    <row r="342" spans="10:13">
      <c r="J342" s="123"/>
      <c r="K342" s="16"/>
      <c r="L342" s="16"/>
      <c r="M342" s="16"/>
    </row>
    <row r="343" spans="10:13">
      <c r="J343" s="123"/>
      <c r="K343" s="16"/>
      <c r="L343" s="16"/>
      <c r="M343" s="16"/>
    </row>
    <row r="344" spans="10:13">
      <c r="J344" s="123"/>
      <c r="K344" s="16"/>
      <c r="L344" s="16"/>
      <c r="M344" s="16"/>
    </row>
    <row r="345" spans="10:13">
      <c r="J345" s="123"/>
      <c r="K345" s="16"/>
      <c r="L345" s="16"/>
      <c r="M345" s="16"/>
    </row>
    <row r="346" spans="10:13">
      <c r="J346" s="123"/>
      <c r="K346" s="16"/>
      <c r="L346" s="16"/>
      <c r="M346" s="16"/>
    </row>
    <row r="347" spans="10:13">
      <c r="J347" s="123"/>
      <c r="K347" s="16"/>
      <c r="L347" s="16"/>
      <c r="M347" s="16"/>
    </row>
    <row r="348" spans="10:13">
      <c r="J348" s="123"/>
      <c r="K348" s="16"/>
      <c r="L348" s="16"/>
      <c r="M348" s="16"/>
    </row>
    <row r="349" spans="10:13">
      <c r="J349" s="123"/>
      <c r="K349" s="16"/>
      <c r="L349" s="16"/>
      <c r="M349" s="16"/>
    </row>
    <row r="350" spans="10:13">
      <c r="J350" s="123"/>
      <c r="K350" s="16"/>
      <c r="L350" s="16"/>
      <c r="M350" s="16"/>
    </row>
    <row r="351" spans="10:13">
      <c r="J351" s="123"/>
      <c r="K351" s="16"/>
      <c r="L351" s="16"/>
      <c r="M351" s="16"/>
    </row>
    <row r="352" spans="10:13">
      <c r="J352" s="123"/>
      <c r="K352" s="16"/>
      <c r="L352" s="16"/>
      <c r="M352" s="16"/>
    </row>
    <row r="353" spans="10:13">
      <c r="J353" s="123"/>
      <c r="K353" s="16"/>
      <c r="L353" s="16"/>
      <c r="M353" s="16"/>
    </row>
    <row r="354" spans="10:13">
      <c r="J354" s="123"/>
      <c r="K354" s="16"/>
      <c r="L354" s="16"/>
      <c r="M354" s="16"/>
    </row>
    <row r="355" spans="10:13">
      <c r="J355" s="123"/>
      <c r="K355" s="16"/>
      <c r="L355" s="16"/>
      <c r="M355" s="16"/>
    </row>
    <row r="356" spans="10:13">
      <c r="J356" s="123"/>
      <c r="K356" s="16"/>
      <c r="L356" s="16"/>
      <c r="M356" s="16"/>
    </row>
    <row r="357" spans="10:13">
      <c r="J357" s="123"/>
      <c r="K357" s="16"/>
      <c r="L357" s="16"/>
      <c r="M357" s="16"/>
    </row>
    <row r="358" spans="10:13">
      <c r="J358" s="123"/>
      <c r="K358" s="16"/>
      <c r="L358" s="16"/>
      <c r="M358" s="16"/>
    </row>
    <row r="359" spans="10:13">
      <c r="J359" s="123"/>
      <c r="K359" s="16"/>
      <c r="L359" s="16"/>
      <c r="M359" s="16"/>
    </row>
    <row r="360" spans="10:13">
      <c r="J360" s="123"/>
      <c r="K360" s="16"/>
      <c r="L360" s="16"/>
      <c r="M360" s="16"/>
    </row>
    <row r="361" spans="10:13">
      <c r="J361" s="123"/>
      <c r="K361" s="16"/>
      <c r="L361" s="16"/>
      <c r="M361" s="16"/>
    </row>
    <row r="362" spans="10:13">
      <c r="J362" s="123"/>
      <c r="K362" s="16"/>
      <c r="L362" s="16"/>
      <c r="M362" s="16"/>
    </row>
    <row r="363" spans="10:13">
      <c r="J363" s="123"/>
      <c r="K363" s="16"/>
      <c r="L363" s="16"/>
      <c r="M363" s="16"/>
    </row>
    <row r="364" spans="10:13">
      <c r="J364" s="123"/>
      <c r="K364" s="16"/>
      <c r="L364" s="16"/>
      <c r="M364" s="16"/>
    </row>
    <row r="365" spans="10:13">
      <c r="J365" s="123"/>
      <c r="K365" s="16"/>
      <c r="L365" s="16"/>
      <c r="M365" s="16"/>
    </row>
    <row r="366" spans="10:13">
      <c r="J366" s="123"/>
      <c r="K366" s="16"/>
      <c r="L366" s="16"/>
      <c r="M366" s="16"/>
    </row>
    <row r="367" spans="10:13">
      <c r="J367" s="123"/>
      <c r="K367" s="16"/>
      <c r="L367" s="16"/>
      <c r="M367" s="16"/>
    </row>
    <row r="368" spans="10:13">
      <c r="J368" s="123"/>
      <c r="K368" s="16"/>
      <c r="L368" s="16"/>
      <c r="M368" s="16"/>
    </row>
    <row r="369" spans="10:13">
      <c r="J369" s="123"/>
      <c r="K369" s="16"/>
      <c r="L369" s="16"/>
      <c r="M369" s="16"/>
    </row>
    <row r="370" spans="10:13">
      <c r="J370" s="123"/>
      <c r="K370" s="16"/>
      <c r="L370" s="16"/>
      <c r="M370" s="16"/>
    </row>
    <row r="371" spans="10:13">
      <c r="J371" s="123"/>
      <c r="K371" s="16"/>
      <c r="L371" s="16"/>
      <c r="M371" s="16"/>
    </row>
    <row r="372" spans="10:13">
      <c r="J372" s="123"/>
      <c r="K372" s="16"/>
      <c r="L372" s="16"/>
      <c r="M372" s="16"/>
    </row>
    <row r="373" spans="10:13">
      <c r="J373" s="123"/>
      <c r="K373" s="16"/>
      <c r="L373" s="16"/>
      <c r="M373" s="16"/>
    </row>
    <row r="374" spans="10:13">
      <c r="J374" s="123"/>
      <c r="K374" s="16"/>
      <c r="L374" s="16"/>
      <c r="M374" s="16"/>
    </row>
    <row r="375" spans="10:13">
      <c r="J375" s="123"/>
      <c r="K375" s="16"/>
      <c r="L375" s="16"/>
      <c r="M375" s="16"/>
    </row>
    <row r="376" spans="10:13">
      <c r="J376" s="123"/>
      <c r="K376" s="16"/>
      <c r="L376" s="16"/>
      <c r="M376" s="16"/>
    </row>
    <row r="377" spans="10:13">
      <c r="J377" s="123"/>
      <c r="K377" s="16"/>
      <c r="L377" s="16"/>
      <c r="M377" s="16"/>
    </row>
    <row r="378" spans="10:13">
      <c r="J378" s="123"/>
      <c r="K378" s="16"/>
      <c r="L378" s="16"/>
      <c r="M378" s="16"/>
    </row>
    <row r="379" spans="10:13">
      <c r="J379" s="123"/>
      <c r="K379" s="16"/>
      <c r="L379" s="16"/>
      <c r="M379" s="16"/>
    </row>
    <row r="380" spans="10:13">
      <c r="J380" s="123"/>
      <c r="K380" s="16"/>
      <c r="L380" s="16"/>
      <c r="M380" s="16"/>
    </row>
    <row r="381" spans="10:13">
      <c r="J381" s="123"/>
      <c r="K381" s="16"/>
      <c r="L381" s="16"/>
      <c r="M381" s="16"/>
    </row>
    <row r="382" spans="10:13">
      <c r="J382" s="123"/>
      <c r="K382" s="16"/>
      <c r="L382" s="16"/>
      <c r="M382" s="16"/>
    </row>
    <row r="383" spans="10:13">
      <c r="J383" s="123"/>
      <c r="K383" s="16"/>
      <c r="L383" s="16"/>
      <c r="M383" s="16"/>
    </row>
    <row r="384" spans="10:13">
      <c r="J384" s="123"/>
      <c r="K384" s="16"/>
      <c r="L384" s="16"/>
      <c r="M384" s="16"/>
    </row>
    <row r="385" spans="10:13">
      <c r="J385" s="123"/>
      <c r="K385" s="16"/>
      <c r="L385" s="16"/>
      <c r="M385" s="16"/>
    </row>
    <row r="386" spans="10:13">
      <c r="J386" s="123"/>
      <c r="K386" s="16"/>
      <c r="L386" s="16"/>
      <c r="M386" s="16"/>
    </row>
    <row r="387" spans="10:13">
      <c r="J387" s="123"/>
      <c r="K387" s="16"/>
      <c r="L387" s="16"/>
      <c r="M387" s="16"/>
    </row>
    <row r="388" spans="10:13">
      <c r="J388" s="123"/>
      <c r="K388" s="16"/>
      <c r="L388" s="16"/>
      <c r="M388" s="16"/>
    </row>
    <row r="389" spans="10:13">
      <c r="J389" s="123"/>
      <c r="K389" s="16"/>
      <c r="L389" s="16"/>
      <c r="M389" s="16"/>
    </row>
    <row r="390" spans="10:13">
      <c r="J390" s="123"/>
      <c r="K390" s="16"/>
      <c r="L390" s="16"/>
      <c r="M390" s="16"/>
    </row>
    <row r="391" spans="10:13">
      <c r="J391" s="123"/>
      <c r="K391" s="16"/>
      <c r="L391" s="16"/>
      <c r="M391" s="16"/>
    </row>
    <row r="392" spans="10:13">
      <c r="J392" s="123"/>
      <c r="K392" s="16"/>
      <c r="L392" s="16"/>
      <c r="M392" s="16"/>
    </row>
    <row r="393" spans="10:13">
      <c r="J393" s="123"/>
      <c r="K393" s="16"/>
      <c r="L393" s="16"/>
      <c r="M393" s="16"/>
    </row>
    <row r="394" spans="10:13">
      <c r="J394" s="123"/>
      <c r="K394" s="16"/>
      <c r="L394" s="16"/>
      <c r="M394" s="16"/>
    </row>
    <row r="395" spans="10:13">
      <c r="J395" s="123"/>
      <c r="K395" s="16"/>
      <c r="L395" s="16"/>
      <c r="M395" s="16"/>
    </row>
    <row r="396" spans="10:13">
      <c r="J396" s="123"/>
      <c r="K396" s="16"/>
      <c r="L396" s="16"/>
      <c r="M396" s="16"/>
    </row>
    <row r="397" spans="10:13">
      <c r="J397" s="123"/>
      <c r="K397" s="16"/>
      <c r="L397" s="16"/>
      <c r="M397" s="16"/>
    </row>
    <row r="398" spans="10:13">
      <c r="J398" s="123"/>
      <c r="K398" s="16"/>
      <c r="L398" s="16"/>
      <c r="M398" s="16"/>
    </row>
    <row r="399" spans="10:13">
      <c r="J399" s="123"/>
      <c r="K399" s="16"/>
      <c r="L399" s="16"/>
      <c r="M399" s="16"/>
    </row>
    <row r="400" spans="10:13">
      <c r="J400" s="123"/>
      <c r="K400" s="16"/>
      <c r="L400" s="16"/>
      <c r="M400" s="16"/>
    </row>
    <row r="401" spans="10:13">
      <c r="J401" s="123"/>
      <c r="K401" s="16"/>
      <c r="L401" s="16"/>
      <c r="M401" s="16"/>
    </row>
    <row r="402" spans="10:13">
      <c r="J402" s="123"/>
      <c r="K402" s="16"/>
      <c r="L402" s="16"/>
      <c r="M402" s="16"/>
    </row>
    <row r="403" spans="10:13">
      <c r="J403" s="123"/>
      <c r="K403" s="16"/>
      <c r="L403" s="16"/>
      <c r="M403" s="16"/>
    </row>
    <row r="404" spans="10:13">
      <c r="J404" s="123"/>
      <c r="K404" s="16"/>
      <c r="L404" s="16"/>
      <c r="M404" s="16"/>
    </row>
    <row r="405" spans="10:13">
      <c r="J405" s="123"/>
      <c r="K405" s="16"/>
      <c r="L405" s="16"/>
      <c r="M405" s="16"/>
    </row>
    <row r="406" spans="10:13">
      <c r="J406" s="123"/>
      <c r="K406" s="16"/>
      <c r="L406" s="16"/>
      <c r="M406" s="16"/>
    </row>
    <row r="407" spans="10:13">
      <c r="J407" s="123"/>
      <c r="K407" s="16"/>
      <c r="L407" s="16"/>
      <c r="M407" s="16"/>
    </row>
    <row r="408" spans="10:13">
      <c r="J408" s="123"/>
      <c r="K408" s="16"/>
      <c r="L408" s="16"/>
      <c r="M408" s="16"/>
    </row>
    <row r="409" spans="10:13">
      <c r="J409" s="123"/>
      <c r="K409" s="16"/>
      <c r="L409" s="16"/>
      <c r="M409" s="16"/>
    </row>
    <row r="410" spans="10:13">
      <c r="J410" s="123"/>
      <c r="K410" s="16"/>
      <c r="L410" s="16"/>
      <c r="M410" s="16"/>
    </row>
    <row r="411" spans="10:13">
      <c r="J411" s="123"/>
      <c r="K411" s="16"/>
      <c r="L411" s="16"/>
      <c r="M411" s="16"/>
    </row>
    <row r="412" spans="10:13">
      <c r="J412" s="123"/>
      <c r="K412" s="16"/>
      <c r="L412" s="16"/>
      <c r="M412" s="16"/>
    </row>
    <row r="413" spans="10:13">
      <c r="J413" s="123"/>
      <c r="K413" s="16"/>
      <c r="L413" s="16"/>
      <c r="M413" s="16"/>
    </row>
    <row r="414" spans="10:13">
      <c r="J414" s="123"/>
      <c r="K414" s="16"/>
      <c r="L414" s="16"/>
      <c r="M414" s="16"/>
    </row>
    <row r="415" spans="10:13">
      <c r="J415" s="123"/>
      <c r="K415" s="16"/>
      <c r="L415" s="16"/>
      <c r="M415" s="16"/>
    </row>
    <row r="416" spans="10:13">
      <c r="J416" s="123"/>
      <c r="K416" s="16"/>
      <c r="L416" s="16"/>
      <c r="M416" s="16"/>
    </row>
    <row r="417" spans="10:13">
      <c r="J417" s="123"/>
      <c r="K417" s="16"/>
      <c r="L417" s="16"/>
      <c r="M417" s="16"/>
    </row>
    <row r="418" spans="10:13">
      <c r="J418" s="123"/>
      <c r="K418" s="16"/>
      <c r="L418" s="16"/>
      <c r="M418" s="16"/>
    </row>
    <row r="419" spans="10:13">
      <c r="J419" s="123"/>
      <c r="K419" s="16"/>
      <c r="L419" s="16"/>
      <c r="M419" s="16"/>
    </row>
    <row r="420" spans="10:13">
      <c r="J420" s="123"/>
      <c r="K420" s="16"/>
      <c r="L420" s="16"/>
      <c r="M420" s="16"/>
    </row>
    <row r="421" spans="10:13">
      <c r="J421" s="123"/>
      <c r="K421" s="16"/>
      <c r="L421" s="16"/>
      <c r="M421" s="16"/>
    </row>
    <row r="422" spans="10:13">
      <c r="J422" s="123"/>
      <c r="K422" s="16"/>
      <c r="L422" s="16"/>
      <c r="M422" s="16"/>
    </row>
    <row r="423" spans="10:13">
      <c r="J423" s="123"/>
      <c r="K423" s="16"/>
      <c r="L423" s="16"/>
      <c r="M423" s="16"/>
    </row>
    <row r="424" spans="10:13">
      <c r="J424" s="123"/>
      <c r="K424" s="16"/>
      <c r="L424" s="16"/>
      <c r="M424" s="16"/>
    </row>
    <row r="425" spans="10:13">
      <c r="J425" s="123"/>
      <c r="K425" s="16"/>
      <c r="L425" s="16"/>
      <c r="M425" s="16"/>
    </row>
    <row r="426" spans="10:13">
      <c r="J426" s="123"/>
      <c r="K426" s="16"/>
      <c r="L426" s="16"/>
      <c r="M426" s="16"/>
    </row>
    <row r="427" spans="10:13">
      <c r="J427" s="123"/>
      <c r="K427" s="16"/>
      <c r="L427" s="16"/>
      <c r="M427" s="16"/>
    </row>
    <row r="428" spans="10:13">
      <c r="J428" s="123"/>
      <c r="K428" s="16"/>
      <c r="L428" s="16"/>
      <c r="M428" s="16"/>
    </row>
    <row r="429" spans="10:13">
      <c r="J429" s="123"/>
      <c r="K429" s="16"/>
      <c r="L429" s="16"/>
      <c r="M429" s="16"/>
    </row>
    <row r="430" spans="10:13">
      <c r="J430" s="123"/>
      <c r="K430" s="16"/>
      <c r="L430" s="16"/>
      <c r="M430" s="16"/>
    </row>
    <row r="431" spans="10:13">
      <c r="J431" s="123"/>
      <c r="K431" s="16"/>
      <c r="L431" s="16"/>
      <c r="M431" s="16"/>
    </row>
    <row r="432" spans="10:13">
      <c r="J432" s="123"/>
      <c r="K432" s="16"/>
      <c r="L432" s="16"/>
      <c r="M432" s="16"/>
    </row>
    <row r="433" spans="10:13">
      <c r="J433" s="123"/>
      <c r="K433" s="16"/>
      <c r="L433" s="16"/>
      <c r="M433" s="16"/>
    </row>
    <row r="434" spans="10:13">
      <c r="J434" s="123"/>
      <c r="K434" s="16"/>
      <c r="L434" s="16"/>
      <c r="M434" s="16"/>
    </row>
    <row r="435" spans="10:13">
      <c r="J435" s="123"/>
      <c r="K435" s="16"/>
      <c r="L435" s="16"/>
      <c r="M435" s="16"/>
    </row>
    <row r="436" spans="10:13">
      <c r="J436" s="123"/>
      <c r="K436" s="16"/>
      <c r="L436" s="16"/>
      <c r="M436" s="16"/>
    </row>
    <row r="437" spans="10:13">
      <c r="J437" s="123"/>
      <c r="K437" s="16"/>
      <c r="L437" s="16"/>
      <c r="M437" s="16"/>
    </row>
    <row r="438" spans="10:13">
      <c r="J438" s="123"/>
      <c r="K438" s="16"/>
      <c r="L438" s="16"/>
      <c r="M438" s="16"/>
    </row>
    <row r="439" spans="10:13">
      <c r="J439" s="123"/>
      <c r="K439" s="16"/>
      <c r="L439" s="16"/>
      <c r="M439" s="16"/>
    </row>
    <row r="440" spans="10:13">
      <c r="J440" s="123"/>
      <c r="K440" s="16"/>
      <c r="L440" s="16"/>
      <c r="M440" s="16"/>
    </row>
    <row r="441" spans="10:13">
      <c r="J441" s="123"/>
      <c r="K441" s="16"/>
      <c r="L441" s="16"/>
      <c r="M441" s="16"/>
    </row>
    <row r="442" spans="10:13">
      <c r="J442" s="123"/>
      <c r="K442" s="16"/>
      <c r="L442" s="16"/>
      <c r="M442" s="16"/>
    </row>
    <row r="443" spans="10:13">
      <c r="J443" s="123"/>
      <c r="K443" s="16"/>
      <c r="L443" s="16"/>
      <c r="M443" s="16"/>
    </row>
    <row r="444" spans="10:13">
      <c r="J444" s="123"/>
      <c r="K444" s="16"/>
      <c r="L444" s="16"/>
      <c r="M444" s="16"/>
    </row>
    <row r="445" spans="10:13">
      <c r="J445" s="123"/>
      <c r="K445" s="16"/>
      <c r="L445" s="16"/>
      <c r="M445" s="16"/>
    </row>
    <row r="446" spans="10:13">
      <c r="J446" s="123"/>
      <c r="K446" s="16"/>
      <c r="L446" s="16"/>
      <c r="M446" s="16"/>
    </row>
    <row r="447" spans="10:13">
      <c r="J447" s="123"/>
      <c r="K447" s="16"/>
      <c r="L447" s="16"/>
      <c r="M447" s="16"/>
    </row>
    <row r="448" spans="10:13">
      <c r="J448" s="123"/>
      <c r="K448" s="16"/>
      <c r="L448" s="16"/>
      <c r="M448" s="16"/>
    </row>
    <row r="449" spans="10:13">
      <c r="J449" s="123"/>
      <c r="K449" s="16"/>
      <c r="L449" s="16"/>
      <c r="M449" s="16"/>
    </row>
    <row r="450" spans="10:13">
      <c r="J450" s="123"/>
      <c r="K450" s="16"/>
      <c r="L450" s="16"/>
      <c r="M450" s="16"/>
    </row>
    <row r="451" spans="10:13">
      <c r="J451" s="123"/>
      <c r="K451" s="16"/>
      <c r="L451" s="16"/>
      <c r="M451" s="16"/>
    </row>
    <row r="452" spans="10:13">
      <c r="J452" s="123"/>
      <c r="K452" s="16"/>
      <c r="L452" s="16"/>
      <c r="M452" s="16"/>
    </row>
    <row r="453" spans="10:13">
      <c r="J453" s="123"/>
      <c r="K453" s="16"/>
      <c r="L453" s="16"/>
      <c r="M453" s="16"/>
    </row>
    <row r="454" spans="10:13">
      <c r="J454" s="123"/>
      <c r="K454" s="16"/>
      <c r="L454" s="16"/>
      <c r="M454" s="16"/>
    </row>
    <row r="455" spans="10:13">
      <c r="J455" s="123"/>
      <c r="K455" s="16"/>
      <c r="L455" s="16"/>
      <c r="M455" s="16"/>
    </row>
    <row r="456" spans="10:13">
      <c r="J456" s="123"/>
      <c r="K456" s="16"/>
      <c r="L456" s="16"/>
      <c r="M456" s="16"/>
    </row>
    <row r="457" spans="10:13">
      <c r="J457" s="123"/>
      <c r="K457" s="16"/>
      <c r="L457" s="16"/>
      <c r="M457" s="16"/>
    </row>
    <row r="458" spans="10:13">
      <c r="J458" s="123"/>
      <c r="K458" s="16"/>
      <c r="L458" s="16"/>
      <c r="M458" s="16"/>
    </row>
    <row r="459" spans="10:13">
      <c r="J459" s="123"/>
      <c r="K459" s="16"/>
      <c r="L459" s="16"/>
      <c r="M459" s="16"/>
    </row>
    <row r="460" spans="10:13">
      <c r="J460" s="123"/>
      <c r="K460" s="16"/>
      <c r="L460" s="16"/>
      <c r="M460" s="16"/>
    </row>
    <row r="461" spans="10:13">
      <c r="J461" s="123"/>
      <c r="K461" s="16"/>
      <c r="L461" s="16"/>
      <c r="M461" s="16"/>
    </row>
    <row r="462" spans="10:13">
      <c r="J462" s="123"/>
      <c r="K462" s="16"/>
      <c r="L462" s="16"/>
      <c r="M462" s="16"/>
    </row>
    <row r="463" spans="10:13">
      <c r="J463" s="123"/>
      <c r="K463" s="16"/>
      <c r="L463" s="16"/>
      <c r="M463" s="16"/>
    </row>
    <row r="464" spans="10:13">
      <c r="J464" s="123"/>
      <c r="K464" s="16"/>
      <c r="L464" s="16"/>
      <c r="M464" s="16"/>
    </row>
    <row r="465" spans="10:13">
      <c r="J465" s="123"/>
      <c r="K465" s="16"/>
      <c r="L465" s="16"/>
      <c r="M465" s="16"/>
    </row>
    <row r="466" spans="10:13">
      <c r="J466" s="123"/>
      <c r="K466" s="16"/>
      <c r="L466" s="16"/>
      <c r="M466" s="16"/>
    </row>
    <row r="467" spans="10:13">
      <c r="J467" s="123"/>
      <c r="K467" s="16"/>
      <c r="L467" s="16"/>
      <c r="M467" s="16"/>
    </row>
    <row r="468" spans="10:13">
      <c r="J468" s="123"/>
      <c r="K468" s="16"/>
      <c r="L468" s="16"/>
      <c r="M468" s="16"/>
    </row>
    <row r="469" spans="10:13">
      <c r="J469" s="123"/>
      <c r="K469" s="16"/>
      <c r="L469" s="16"/>
      <c r="M469" s="16"/>
    </row>
    <row r="470" spans="10:13">
      <c r="J470" s="123"/>
      <c r="K470" s="16"/>
      <c r="L470" s="16"/>
      <c r="M470" s="16"/>
    </row>
    <row r="471" spans="10:13">
      <c r="J471" s="123"/>
      <c r="K471" s="16"/>
      <c r="L471" s="16"/>
      <c r="M471" s="16"/>
    </row>
    <row r="472" spans="10:13">
      <c r="J472" s="123"/>
      <c r="K472" s="16"/>
      <c r="L472" s="16"/>
      <c r="M472" s="16"/>
    </row>
    <row r="473" spans="10:13">
      <c r="J473" s="123"/>
      <c r="K473" s="16"/>
      <c r="L473" s="16"/>
      <c r="M473" s="16"/>
    </row>
    <row r="474" spans="10:13">
      <c r="J474" s="123"/>
      <c r="K474" s="16"/>
      <c r="L474" s="16"/>
      <c r="M474" s="16"/>
    </row>
    <row r="475" spans="10:13">
      <c r="J475" s="123"/>
      <c r="K475" s="16"/>
      <c r="L475" s="16"/>
      <c r="M475" s="16"/>
    </row>
    <row r="476" spans="10:13">
      <c r="J476" s="123"/>
      <c r="K476" s="16"/>
      <c r="L476" s="16"/>
      <c r="M476" s="16"/>
    </row>
    <row r="477" spans="10:13">
      <c r="J477" s="123"/>
      <c r="K477" s="16"/>
      <c r="L477" s="16"/>
      <c r="M477" s="16"/>
    </row>
    <row r="478" spans="10:13">
      <c r="J478" s="123"/>
      <c r="K478" s="16"/>
      <c r="L478" s="16"/>
      <c r="M478" s="16"/>
    </row>
    <row r="479" spans="10:13">
      <c r="J479" s="123"/>
      <c r="K479" s="16"/>
      <c r="L479" s="16"/>
      <c r="M479" s="16"/>
    </row>
    <row r="480" spans="10:13">
      <c r="J480" s="123"/>
      <c r="K480" s="16"/>
      <c r="L480" s="16"/>
      <c r="M480" s="16"/>
    </row>
    <row r="481" spans="10:13">
      <c r="J481" s="123"/>
      <c r="K481" s="16"/>
      <c r="L481" s="16"/>
      <c r="M481" s="16"/>
    </row>
    <row r="482" spans="10:13">
      <c r="J482" s="123"/>
      <c r="K482" s="16"/>
      <c r="L482" s="16"/>
      <c r="M482" s="16"/>
    </row>
    <row r="483" spans="10:13">
      <c r="J483" s="123"/>
      <c r="K483" s="16"/>
      <c r="L483" s="16"/>
      <c r="M483" s="16"/>
    </row>
    <row r="484" spans="10:13">
      <c r="J484" s="123"/>
      <c r="K484" s="16"/>
      <c r="L484" s="16"/>
      <c r="M484" s="16"/>
    </row>
    <row r="485" spans="10:13">
      <c r="J485" s="123"/>
      <c r="K485" s="16"/>
      <c r="L485" s="16"/>
      <c r="M485" s="16"/>
    </row>
    <row r="486" spans="10:13">
      <c r="J486" s="123"/>
      <c r="K486" s="16"/>
      <c r="L486" s="16"/>
      <c r="M486" s="16"/>
    </row>
    <row r="487" spans="10:13">
      <c r="J487" s="123"/>
      <c r="K487" s="16"/>
      <c r="L487" s="16"/>
      <c r="M487" s="16"/>
    </row>
    <row r="488" spans="10:13">
      <c r="J488" s="123"/>
      <c r="K488" s="16"/>
      <c r="L488" s="16"/>
      <c r="M488" s="16"/>
    </row>
    <row r="489" spans="10:13">
      <c r="J489" s="123"/>
      <c r="K489" s="16"/>
      <c r="L489" s="16"/>
      <c r="M489" s="16"/>
    </row>
    <row r="490" spans="10:13">
      <c r="J490" s="123"/>
      <c r="K490" s="16"/>
      <c r="L490" s="16"/>
      <c r="M490" s="16"/>
    </row>
    <row r="491" spans="10:13">
      <c r="J491" s="123"/>
      <c r="K491" s="16"/>
      <c r="L491" s="16"/>
      <c r="M491" s="16"/>
    </row>
    <row r="492" spans="10:13">
      <c r="J492" s="123"/>
      <c r="K492" s="16"/>
      <c r="L492" s="16"/>
      <c r="M492" s="16"/>
    </row>
    <row r="493" spans="10:13">
      <c r="J493" s="123"/>
      <c r="K493" s="16"/>
      <c r="L493" s="16"/>
      <c r="M493" s="16"/>
    </row>
    <row r="494" spans="10:13">
      <c r="J494" s="123"/>
      <c r="K494" s="16"/>
      <c r="L494" s="16"/>
      <c r="M494" s="16"/>
    </row>
    <row r="495" spans="10:13">
      <c r="J495" s="123"/>
      <c r="K495" s="16"/>
      <c r="L495" s="16"/>
      <c r="M495" s="16"/>
    </row>
    <row r="496" spans="10:13">
      <c r="J496" s="123"/>
      <c r="K496" s="16"/>
      <c r="L496" s="16"/>
      <c r="M496" s="16"/>
    </row>
    <row r="497" spans="10:13">
      <c r="J497" s="123"/>
      <c r="K497" s="16"/>
      <c r="L497" s="16"/>
      <c r="M497" s="16"/>
    </row>
    <row r="498" spans="10:13">
      <c r="J498" s="123"/>
      <c r="K498" s="16"/>
      <c r="L498" s="16"/>
      <c r="M498" s="16"/>
    </row>
    <row r="499" spans="10:13">
      <c r="J499" s="123"/>
      <c r="K499" s="16"/>
      <c r="L499" s="16"/>
      <c r="M499" s="16"/>
    </row>
    <row r="500" spans="10:13">
      <c r="J500" s="123"/>
      <c r="K500" s="16"/>
      <c r="L500" s="16"/>
      <c r="M500" s="16"/>
    </row>
    <row r="501" spans="10:13">
      <c r="J501" s="123"/>
      <c r="K501" s="16"/>
      <c r="L501" s="16"/>
      <c r="M501" s="16"/>
    </row>
    <row r="502" spans="10:13">
      <c r="J502" s="123"/>
      <c r="K502" s="16"/>
      <c r="L502" s="16"/>
      <c r="M502" s="16"/>
    </row>
    <row r="503" spans="10:13">
      <c r="J503" s="123"/>
      <c r="K503" s="16"/>
      <c r="L503" s="16"/>
      <c r="M503" s="16"/>
    </row>
    <row r="504" spans="10:13">
      <c r="J504" s="123"/>
      <c r="K504" s="16"/>
      <c r="L504" s="16"/>
      <c r="M504" s="16"/>
    </row>
    <row r="505" spans="10:13">
      <c r="J505" s="123"/>
      <c r="K505" s="16"/>
      <c r="L505" s="16"/>
      <c r="M505" s="16"/>
    </row>
    <row r="506" spans="10:13">
      <c r="J506" s="123"/>
      <c r="K506" s="16"/>
      <c r="L506" s="16"/>
      <c r="M506" s="16"/>
    </row>
    <row r="507" spans="10:13">
      <c r="J507" s="123"/>
      <c r="K507" s="16"/>
      <c r="L507" s="16"/>
      <c r="M507" s="16"/>
    </row>
    <row r="508" spans="10:13">
      <c r="J508" s="123"/>
      <c r="K508" s="16"/>
      <c r="L508" s="16"/>
      <c r="M508" s="16"/>
    </row>
    <row r="509" spans="10:13">
      <c r="J509" s="123"/>
      <c r="K509" s="16"/>
      <c r="L509" s="16"/>
      <c r="M509" s="16"/>
    </row>
    <row r="510" spans="10:13">
      <c r="J510" s="123"/>
      <c r="K510" s="16"/>
      <c r="L510" s="16"/>
      <c r="M510" s="16"/>
    </row>
    <row r="511" spans="10:13">
      <c r="J511" s="123"/>
      <c r="K511" s="16"/>
      <c r="L511" s="16"/>
      <c r="M511" s="16"/>
    </row>
    <row r="512" spans="10:13">
      <c r="J512" s="123"/>
      <c r="K512" s="16"/>
      <c r="L512" s="16"/>
      <c r="M512" s="16"/>
    </row>
    <row r="513" spans="10:13">
      <c r="J513" s="123"/>
      <c r="K513" s="16"/>
      <c r="L513" s="16"/>
      <c r="M513" s="16"/>
    </row>
    <row r="514" spans="10:13">
      <c r="J514" s="123"/>
      <c r="K514" s="16"/>
      <c r="L514" s="16"/>
      <c r="M514" s="16"/>
    </row>
    <row r="515" spans="10:13">
      <c r="J515" s="123"/>
      <c r="K515" s="16"/>
      <c r="L515" s="16"/>
      <c r="M515" s="16"/>
    </row>
    <row r="516" spans="10:13">
      <c r="J516" s="123"/>
      <c r="K516" s="16"/>
      <c r="L516" s="16"/>
      <c r="M516" s="16"/>
    </row>
    <row r="517" spans="10:13">
      <c r="J517" s="123"/>
      <c r="K517" s="16"/>
      <c r="L517" s="16"/>
      <c r="M517" s="16"/>
    </row>
    <row r="518" spans="10:13">
      <c r="J518" s="123"/>
      <c r="K518" s="16"/>
      <c r="L518" s="16"/>
      <c r="M518" s="16"/>
    </row>
    <row r="519" spans="10:13">
      <c r="J519" s="123"/>
      <c r="K519" s="16"/>
      <c r="L519" s="16"/>
      <c r="M519" s="16"/>
    </row>
    <row r="520" spans="10:13">
      <c r="J520" s="123"/>
      <c r="K520" s="16"/>
      <c r="L520" s="16"/>
      <c r="M520" s="16"/>
    </row>
    <row r="521" spans="10:13">
      <c r="J521" s="123"/>
      <c r="K521" s="16"/>
      <c r="L521" s="16"/>
      <c r="M521" s="16"/>
    </row>
    <row r="522" spans="10:13">
      <c r="J522" s="123"/>
      <c r="K522" s="16"/>
      <c r="L522" s="16"/>
      <c r="M522" s="16"/>
    </row>
    <row r="523" spans="10:13">
      <c r="J523" s="123"/>
      <c r="K523" s="16"/>
      <c r="L523" s="16"/>
      <c r="M523" s="16"/>
    </row>
    <row r="524" spans="10:13">
      <c r="J524" s="123"/>
      <c r="K524" s="16"/>
      <c r="L524" s="16"/>
      <c r="M524" s="16"/>
    </row>
    <row r="525" spans="10:13">
      <c r="J525" s="123"/>
      <c r="K525" s="16"/>
      <c r="L525" s="16"/>
      <c r="M525" s="16"/>
    </row>
    <row r="526" spans="10:13">
      <c r="J526" s="123"/>
      <c r="K526" s="16"/>
      <c r="L526" s="16"/>
      <c r="M526" s="16"/>
    </row>
    <row r="527" spans="10:13">
      <c r="J527" s="123"/>
      <c r="K527" s="16"/>
      <c r="L527" s="16"/>
      <c r="M527" s="16"/>
    </row>
    <row r="528" spans="10:13">
      <c r="J528" s="123"/>
      <c r="K528" s="16"/>
      <c r="L528" s="16"/>
      <c r="M528" s="16"/>
    </row>
    <row r="529" spans="10:13">
      <c r="J529" s="123"/>
      <c r="K529" s="16"/>
      <c r="L529" s="16"/>
      <c r="M529" s="16"/>
    </row>
    <row r="530" spans="10:13">
      <c r="J530" s="123"/>
      <c r="K530" s="16"/>
      <c r="L530" s="16"/>
      <c r="M530" s="16"/>
    </row>
    <row r="531" spans="10:13">
      <c r="J531" s="123"/>
      <c r="K531" s="16"/>
      <c r="L531" s="16"/>
      <c r="M531" s="16"/>
    </row>
    <row r="532" spans="10:13">
      <c r="J532" s="123"/>
      <c r="K532" s="16"/>
      <c r="L532" s="16"/>
      <c r="M532" s="16"/>
    </row>
    <row r="533" spans="10:13">
      <c r="J533" s="123"/>
      <c r="K533" s="16"/>
      <c r="L533" s="16"/>
      <c r="M533" s="16"/>
    </row>
    <row r="534" spans="10:13">
      <c r="J534" s="123"/>
      <c r="K534" s="16"/>
      <c r="L534" s="16"/>
      <c r="M534" s="16"/>
    </row>
    <row r="535" spans="10:13">
      <c r="J535" s="123"/>
      <c r="K535" s="16"/>
      <c r="L535" s="16"/>
      <c r="M535" s="16"/>
    </row>
    <row r="536" spans="10:13">
      <c r="J536" s="123"/>
      <c r="K536" s="16"/>
      <c r="L536" s="16"/>
      <c r="M536" s="16"/>
    </row>
    <row r="537" spans="10:13">
      <c r="J537" s="123"/>
      <c r="K537" s="16"/>
      <c r="L537" s="16"/>
      <c r="M537" s="16"/>
    </row>
    <row r="538" spans="10:13">
      <c r="J538" s="123"/>
      <c r="K538" s="16"/>
      <c r="L538" s="16"/>
      <c r="M538" s="16"/>
    </row>
    <row r="539" spans="10:13">
      <c r="J539" s="123"/>
      <c r="K539" s="16"/>
      <c r="L539" s="16"/>
      <c r="M539" s="16"/>
    </row>
    <row r="540" spans="10:13">
      <c r="J540" s="123"/>
      <c r="K540" s="16"/>
      <c r="L540" s="16"/>
      <c r="M540" s="16"/>
    </row>
    <row r="541" spans="10:13">
      <c r="J541" s="123"/>
      <c r="K541" s="16"/>
      <c r="L541" s="16"/>
      <c r="M541" s="16"/>
    </row>
    <row r="542" spans="10:13">
      <c r="J542" s="123"/>
      <c r="K542" s="16"/>
      <c r="L542" s="16"/>
      <c r="M542" s="16"/>
    </row>
    <row r="543" spans="10:13">
      <c r="J543" s="123"/>
      <c r="K543" s="16"/>
      <c r="L543" s="16"/>
      <c r="M543" s="16"/>
    </row>
    <row r="544" spans="10:13">
      <c r="J544" s="123"/>
      <c r="K544" s="16"/>
      <c r="L544" s="16"/>
      <c r="M544" s="16"/>
    </row>
    <row r="545" spans="10:13">
      <c r="J545" s="123"/>
      <c r="K545" s="16"/>
      <c r="L545" s="16"/>
      <c r="M545" s="16"/>
    </row>
    <row r="546" spans="10:13">
      <c r="J546" s="123"/>
      <c r="K546" s="16"/>
      <c r="L546" s="16"/>
      <c r="M546" s="16"/>
    </row>
    <row r="547" spans="10:13">
      <c r="J547" s="123"/>
      <c r="K547" s="16"/>
      <c r="L547" s="16"/>
      <c r="M547" s="16"/>
    </row>
    <row r="548" spans="10:13">
      <c r="J548" s="123"/>
      <c r="K548" s="16"/>
      <c r="L548" s="16"/>
      <c r="M548" s="16"/>
    </row>
    <row r="549" spans="10:13">
      <c r="J549" s="123"/>
      <c r="K549" s="16"/>
      <c r="L549" s="16"/>
      <c r="M549" s="16"/>
    </row>
    <row r="550" spans="10:13">
      <c r="J550" s="123"/>
      <c r="K550" s="16"/>
      <c r="L550" s="16"/>
      <c r="M550" s="16"/>
    </row>
    <row r="551" spans="10:13">
      <c r="J551" s="123"/>
      <c r="K551" s="16"/>
      <c r="L551" s="16"/>
      <c r="M551" s="16"/>
    </row>
    <row r="552" spans="10:13">
      <c r="J552" s="123"/>
      <c r="K552" s="16"/>
      <c r="L552" s="16"/>
      <c r="M552" s="16"/>
    </row>
    <row r="553" spans="10:13">
      <c r="J553" s="123"/>
      <c r="K553" s="16"/>
      <c r="L553" s="16"/>
      <c r="M553" s="16"/>
    </row>
    <row r="554" spans="10:13">
      <c r="J554" s="123"/>
      <c r="K554" s="16"/>
      <c r="L554" s="16"/>
      <c r="M554" s="16"/>
    </row>
    <row r="555" spans="10:13">
      <c r="J555" s="123"/>
      <c r="K555" s="16"/>
      <c r="L555" s="16"/>
      <c r="M555" s="16"/>
    </row>
    <row r="556" spans="10:13">
      <c r="J556" s="123"/>
      <c r="K556" s="16"/>
      <c r="L556" s="16"/>
      <c r="M556" s="16"/>
    </row>
    <row r="557" spans="10:13">
      <c r="J557" s="123"/>
      <c r="K557" s="16"/>
      <c r="L557" s="16"/>
      <c r="M557" s="16"/>
    </row>
    <row r="558" spans="10:13">
      <c r="J558" s="123"/>
      <c r="K558" s="16"/>
      <c r="L558" s="16"/>
      <c r="M558" s="16"/>
    </row>
    <row r="559" spans="10:13">
      <c r="J559" s="123"/>
      <c r="K559" s="16"/>
      <c r="L559" s="16"/>
      <c r="M559" s="16"/>
    </row>
    <row r="560" spans="10:13">
      <c r="J560" s="123"/>
      <c r="K560" s="16"/>
      <c r="L560" s="16"/>
      <c r="M560" s="16"/>
    </row>
    <row r="561" spans="10:13">
      <c r="J561" s="123"/>
      <c r="K561" s="16"/>
      <c r="L561" s="16"/>
      <c r="M561" s="16"/>
    </row>
    <row r="562" spans="10:13">
      <c r="J562" s="123"/>
      <c r="K562" s="16"/>
      <c r="L562" s="16"/>
      <c r="M562" s="16"/>
    </row>
    <row r="563" spans="10:13">
      <c r="J563" s="123"/>
      <c r="K563" s="16"/>
      <c r="L563" s="16"/>
      <c r="M563" s="16"/>
    </row>
    <row r="564" spans="10:13">
      <c r="J564" s="123"/>
      <c r="K564" s="16"/>
      <c r="L564" s="16"/>
      <c r="M564" s="16"/>
    </row>
    <row r="565" spans="10:13">
      <c r="J565" s="123"/>
      <c r="K565" s="16"/>
      <c r="L565" s="16"/>
      <c r="M565" s="16"/>
    </row>
    <row r="566" spans="10:13">
      <c r="J566" s="123"/>
      <c r="K566" s="16"/>
      <c r="L566" s="16"/>
      <c r="M566" s="16"/>
    </row>
    <row r="567" spans="10:13">
      <c r="J567" s="123"/>
      <c r="K567" s="16"/>
      <c r="L567" s="16"/>
      <c r="M567" s="16"/>
    </row>
    <row r="568" spans="10:13">
      <c r="J568" s="123"/>
      <c r="K568" s="16"/>
      <c r="L568" s="16"/>
      <c r="M568" s="16"/>
    </row>
    <row r="569" spans="10:13">
      <c r="J569" s="123"/>
      <c r="K569" s="16"/>
      <c r="L569" s="16"/>
      <c r="M569" s="16"/>
    </row>
    <row r="570" spans="10:13">
      <c r="J570" s="123"/>
      <c r="K570" s="16"/>
      <c r="L570" s="16"/>
      <c r="M570" s="16"/>
    </row>
    <row r="571" spans="10:13">
      <c r="J571" s="123"/>
      <c r="K571" s="16"/>
      <c r="L571" s="16"/>
      <c r="M571" s="16"/>
    </row>
    <row r="572" spans="10:13">
      <c r="J572" s="123"/>
      <c r="K572" s="16"/>
      <c r="L572" s="16"/>
      <c r="M572" s="16"/>
    </row>
    <row r="573" spans="10:13">
      <c r="J573" s="123"/>
      <c r="K573" s="16"/>
      <c r="L573" s="16"/>
      <c r="M573" s="16"/>
    </row>
    <row r="574" spans="10:13">
      <c r="J574" s="123"/>
      <c r="K574" s="16"/>
      <c r="L574" s="16"/>
      <c r="M574" s="16"/>
    </row>
    <row r="575" spans="10:13">
      <c r="J575" s="123"/>
      <c r="K575" s="16"/>
      <c r="L575" s="16"/>
      <c r="M575" s="16"/>
    </row>
    <row r="576" spans="10:13">
      <c r="J576" s="123"/>
      <c r="K576" s="16"/>
      <c r="L576" s="16"/>
      <c r="M576" s="16"/>
    </row>
    <row r="577" spans="10:13">
      <c r="J577" s="123"/>
      <c r="K577" s="16"/>
      <c r="L577" s="16"/>
      <c r="M577" s="16"/>
    </row>
    <row r="578" spans="10:13">
      <c r="J578" s="123"/>
      <c r="K578" s="16"/>
      <c r="L578" s="16"/>
      <c r="M578" s="16"/>
    </row>
    <row r="579" spans="10:13">
      <c r="J579" s="123"/>
      <c r="K579" s="16"/>
      <c r="L579" s="16"/>
      <c r="M579" s="16"/>
    </row>
    <row r="580" spans="10:13">
      <c r="J580" s="123"/>
      <c r="K580" s="16"/>
      <c r="L580" s="16"/>
      <c r="M580" s="16"/>
    </row>
    <row r="581" spans="10:13">
      <c r="J581" s="123"/>
      <c r="K581" s="16"/>
      <c r="L581" s="16"/>
      <c r="M581" s="16"/>
    </row>
    <row r="582" spans="10:13">
      <c r="J582" s="123"/>
      <c r="K582" s="16"/>
      <c r="L582" s="16"/>
      <c r="M582" s="16"/>
    </row>
    <row r="583" spans="10:13">
      <c r="J583" s="123"/>
      <c r="K583" s="16"/>
      <c r="L583" s="16"/>
      <c r="M583" s="16"/>
    </row>
    <row r="584" spans="10:13">
      <c r="J584" s="123"/>
      <c r="K584" s="16"/>
      <c r="L584" s="16"/>
      <c r="M584" s="16"/>
    </row>
    <row r="585" spans="10:13">
      <c r="J585" s="123"/>
      <c r="K585" s="16"/>
      <c r="L585" s="16"/>
      <c r="M585" s="16"/>
    </row>
    <row r="586" spans="10:13">
      <c r="J586" s="123"/>
      <c r="K586" s="16"/>
      <c r="L586" s="16"/>
      <c r="M586" s="16"/>
    </row>
    <row r="587" spans="10:13">
      <c r="J587" s="123"/>
      <c r="K587" s="16"/>
      <c r="L587" s="16"/>
      <c r="M587" s="16"/>
    </row>
    <row r="588" spans="10:13">
      <c r="J588" s="123"/>
      <c r="K588" s="16"/>
      <c r="L588" s="16"/>
      <c r="M588" s="16"/>
    </row>
    <row r="589" spans="10:13">
      <c r="J589" s="123"/>
      <c r="K589" s="16"/>
      <c r="L589" s="16"/>
      <c r="M589" s="16"/>
    </row>
    <row r="590" spans="10:13">
      <c r="J590" s="123"/>
      <c r="K590" s="16"/>
      <c r="L590" s="16"/>
      <c r="M590" s="16"/>
    </row>
    <row r="591" spans="10:13">
      <c r="J591" s="123"/>
      <c r="K591" s="16"/>
      <c r="L591" s="16"/>
      <c r="M591" s="16"/>
    </row>
    <row r="592" spans="10:13">
      <c r="J592" s="123"/>
      <c r="K592" s="16"/>
      <c r="L592" s="16"/>
      <c r="M592" s="16"/>
    </row>
    <row r="593" spans="10:13">
      <c r="J593" s="123"/>
      <c r="K593" s="16"/>
      <c r="L593" s="16"/>
      <c r="M593" s="16"/>
    </row>
    <row r="594" spans="10:13">
      <c r="J594" s="123"/>
      <c r="K594" s="16"/>
      <c r="L594" s="16"/>
      <c r="M594" s="16"/>
    </row>
    <row r="595" spans="10:13">
      <c r="J595" s="123"/>
      <c r="K595" s="16"/>
      <c r="L595" s="16"/>
      <c r="M595" s="16"/>
    </row>
    <row r="596" spans="10:13">
      <c r="J596" s="123"/>
      <c r="K596" s="16"/>
      <c r="L596" s="16"/>
      <c r="M596" s="16"/>
    </row>
    <row r="597" spans="10:13">
      <c r="J597" s="123"/>
      <c r="K597" s="16"/>
      <c r="L597" s="16"/>
      <c r="M597" s="16"/>
    </row>
    <row r="598" spans="10:13">
      <c r="J598" s="123"/>
      <c r="K598" s="16"/>
      <c r="L598" s="16"/>
      <c r="M598" s="16"/>
    </row>
    <row r="599" spans="10:13">
      <c r="J599" s="123"/>
      <c r="K599" s="16"/>
      <c r="L599" s="16"/>
      <c r="M599" s="16"/>
    </row>
    <row r="600" spans="10:13">
      <c r="J600" s="123"/>
      <c r="K600" s="16"/>
      <c r="L600" s="16"/>
      <c r="M600" s="16"/>
    </row>
    <row r="601" spans="10:13">
      <c r="J601" s="123"/>
      <c r="K601" s="16"/>
      <c r="L601" s="16"/>
      <c r="M601" s="16"/>
    </row>
    <row r="602" spans="10:13">
      <c r="J602" s="123"/>
      <c r="K602" s="16"/>
      <c r="L602" s="16"/>
      <c r="M602" s="16"/>
    </row>
    <row r="603" spans="10:13">
      <c r="J603" s="123"/>
      <c r="K603" s="16"/>
      <c r="L603" s="16"/>
      <c r="M603" s="16"/>
    </row>
    <row r="604" spans="10:13">
      <c r="J604" s="123"/>
      <c r="K604" s="16"/>
      <c r="L604" s="16"/>
      <c r="M604" s="16"/>
    </row>
    <row r="605" spans="10:13">
      <c r="J605" s="123"/>
      <c r="K605" s="16"/>
      <c r="L605" s="16"/>
      <c r="M605" s="16"/>
    </row>
    <row r="606" spans="10:13">
      <c r="J606" s="123"/>
      <c r="K606" s="16"/>
      <c r="L606" s="16"/>
      <c r="M606" s="16"/>
    </row>
    <row r="607" spans="10:13">
      <c r="J607" s="123"/>
      <c r="K607" s="16"/>
      <c r="L607" s="16"/>
      <c r="M607" s="16"/>
    </row>
    <row r="608" spans="10:13">
      <c r="J608" s="123"/>
      <c r="K608" s="16"/>
      <c r="L608" s="16"/>
      <c r="M608" s="16"/>
    </row>
    <row r="609" spans="10:13">
      <c r="J609" s="123"/>
      <c r="K609" s="16"/>
      <c r="L609" s="16"/>
      <c r="M609" s="16"/>
    </row>
    <row r="610" spans="10:13">
      <c r="J610" s="123"/>
      <c r="K610" s="16"/>
      <c r="L610" s="16"/>
      <c r="M610" s="16"/>
    </row>
    <row r="611" spans="10:13">
      <c r="J611" s="123"/>
      <c r="K611" s="16"/>
      <c r="L611" s="16"/>
      <c r="M611" s="16"/>
    </row>
    <row r="612" spans="10:13">
      <c r="J612" s="123"/>
      <c r="K612" s="16"/>
      <c r="L612" s="16"/>
      <c r="M612" s="16"/>
    </row>
    <row r="613" spans="10:13">
      <c r="J613" s="123"/>
      <c r="K613" s="16"/>
      <c r="L613" s="16"/>
      <c r="M613" s="16"/>
    </row>
    <row r="614" spans="10:13">
      <c r="J614" s="123"/>
      <c r="K614" s="16"/>
      <c r="L614" s="16"/>
      <c r="M614" s="16"/>
    </row>
    <row r="615" spans="10:13">
      <c r="J615" s="123"/>
      <c r="K615" s="16"/>
      <c r="L615" s="16"/>
      <c r="M615" s="16"/>
    </row>
    <row r="616" spans="10:13">
      <c r="J616" s="123"/>
      <c r="K616" s="16"/>
      <c r="L616" s="16"/>
      <c r="M616" s="16"/>
    </row>
    <row r="617" spans="10:13">
      <c r="J617" s="123"/>
      <c r="K617" s="16"/>
      <c r="L617" s="16"/>
      <c r="M617" s="16"/>
    </row>
    <row r="618" spans="10:13">
      <c r="J618" s="123"/>
      <c r="K618" s="16"/>
      <c r="L618" s="16"/>
      <c r="M618" s="16"/>
    </row>
    <row r="619" spans="10:13">
      <c r="J619" s="123"/>
      <c r="K619" s="16"/>
      <c r="L619" s="16"/>
      <c r="M619" s="16"/>
    </row>
    <row r="620" spans="10:13">
      <c r="J620" s="123"/>
      <c r="K620" s="16"/>
      <c r="L620" s="16"/>
      <c r="M620" s="16"/>
    </row>
    <row r="621" spans="10:13">
      <c r="J621" s="123"/>
      <c r="K621" s="16"/>
      <c r="L621" s="16"/>
      <c r="M621" s="16"/>
    </row>
    <row r="622" spans="10:13">
      <c r="J622" s="123"/>
      <c r="K622" s="16"/>
      <c r="L622" s="16"/>
      <c r="M622" s="16"/>
    </row>
    <row r="623" spans="10:13">
      <c r="J623" s="123"/>
      <c r="K623" s="16"/>
      <c r="L623" s="16"/>
      <c r="M623" s="16"/>
    </row>
    <row r="624" spans="10:13">
      <c r="J624" s="123"/>
      <c r="K624" s="16"/>
      <c r="L624" s="16"/>
      <c r="M624" s="16"/>
    </row>
    <row r="625" spans="10:13">
      <c r="J625" s="123"/>
      <c r="K625" s="16"/>
      <c r="L625" s="16"/>
      <c r="M625" s="16"/>
    </row>
    <row r="626" spans="10:13">
      <c r="J626" s="123"/>
      <c r="K626" s="16"/>
      <c r="L626" s="16"/>
      <c r="M626" s="16"/>
    </row>
    <row r="627" spans="10:13">
      <c r="J627" s="123"/>
      <c r="K627" s="16"/>
      <c r="L627" s="16"/>
      <c r="M627" s="16"/>
    </row>
    <row r="628" spans="10:13">
      <c r="J628" s="123"/>
      <c r="K628" s="16"/>
      <c r="L628" s="16"/>
      <c r="M628" s="16"/>
    </row>
    <row r="629" spans="10:13">
      <c r="J629" s="123"/>
      <c r="K629" s="16"/>
      <c r="L629" s="16"/>
      <c r="M629" s="16"/>
    </row>
    <row r="630" spans="10:13">
      <c r="J630" s="123"/>
      <c r="K630" s="16"/>
      <c r="L630" s="16"/>
      <c r="M630" s="16"/>
    </row>
    <row r="631" spans="10:13">
      <c r="J631" s="123"/>
      <c r="K631" s="16"/>
      <c r="L631" s="16"/>
      <c r="M631" s="16"/>
    </row>
    <row r="632" spans="10:13">
      <c r="J632" s="123"/>
      <c r="K632" s="16"/>
      <c r="L632" s="16"/>
      <c r="M632" s="16"/>
    </row>
    <row r="633" spans="10:13">
      <c r="J633" s="123"/>
      <c r="K633" s="16"/>
      <c r="L633" s="16"/>
      <c r="M633" s="16"/>
    </row>
    <row r="634" spans="10:13">
      <c r="J634" s="123"/>
      <c r="K634" s="16"/>
      <c r="L634" s="16"/>
      <c r="M634" s="16"/>
    </row>
    <row r="635" spans="10:13">
      <c r="J635" s="123"/>
      <c r="K635" s="16"/>
      <c r="L635" s="16"/>
      <c r="M635" s="16"/>
    </row>
    <row r="636" spans="10:13">
      <c r="J636" s="123"/>
      <c r="K636" s="16"/>
      <c r="L636" s="16"/>
      <c r="M636" s="16"/>
    </row>
    <row r="637" spans="10:13">
      <c r="J637" s="123"/>
      <c r="K637" s="16"/>
      <c r="L637" s="16"/>
      <c r="M637" s="16"/>
    </row>
    <row r="638" spans="10:13">
      <c r="J638" s="123"/>
      <c r="K638" s="16"/>
      <c r="L638" s="16"/>
      <c r="M638" s="16"/>
    </row>
    <row r="639" spans="10:13">
      <c r="J639" s="123"/>
      <c r="K639" s="16"/>
      <c r="L639" s="16"/>
      <c r="M639" s="16"/>
    </row>
    <row r="640" spans="10:13">
      <c r="J640" s="123"/>
      <c r="K640" s="16"/>
      <c r="L640" s="16"/>
      <c r="M640" s="16"/>
    </row>
    <row r="641" spans="10:13">
      <c r="J641" s="123"/>
      <c r="K641" s="16"/>
      <c r="L641" s="16"/>
      <c r="M641" s="16"/>
    </row>
    <row r="642" spans="10:13">
      <c r="J642" s="123"/>
      <c r="K642" s="16"/>
      <c r="L642" s="16"/>
      <c r="M642" s="16"/>
    </row>
    <row r="643" spans="10:13">
      <c r="J643" s="123"/>
      <c r="K643" s="16"/>
      <c r="L643" s="16"/>
      <c r="M643" s="16"/>
    </row>
    <row r="644" spans="10:13">
      <c r="J644" s="123"/>
      <c r="K644" s="16"/>
      <c r="L644" s="16"/>
      <c r="M644" s="16"/>
    </row>
    <row r="645" spans="10:13">
      <c r="J645" s="123"/>
      <c r="K645" s="16"/>
      <c r="L645" s="16"/>
      <c r="M645" s="16"/>
    </row>
    <row r="646" spans="10:13">
      <c r="J646" s="123"/>
      <c r="K646" s="16"/>
      <c r="L646" s="16"/>
      <c r="M646" s="16"/>
    </row>
    <row r="647" spans="10:13">
      <c r="J647" s="123"/>
      <c r="K647" s="16"/>
      <c r="L647" s="16"/>
      <c r="M647" s="16"/>
    </row>
    <row r="648" spans="10:13">
      <c r="J648" s="123"/>
      <c r="K648" s="16"/>
      <c r="L648" s="16"/>
      <c r="M648" s="16"/>
    </row>
    <row r="649" spans="10:13">
      <c r="J649" s="123"/>
      <c r="K649" s="16"/>
      <c r="L649" s="16"/>
      <c r="M649" s="16"/>
    </row>
    <row r="650" spans="10:13">
      <c r="J650" s="123"/>
      <c r="K650" s="16"/>
      <c r="L650" s="16"/>
      <c r="M650" s="16"/>
    </row>
    <row r="651" spans="10:13">
      <c r="J651" s="123"/>
      <c r="K651" s="16"/>
      <c r="L651" s="16"/>
      <c r="M651" s="16"/>
    </row>
    <row r="652" spans="10:13">
      <c r="J652" s="123"/>
      <c r="K652" s="16"/>
      <c r="L652" s="16"/>
      <c r="M652" s="16"/>
    </row>
    <row r="653" spans="10:13">
      <c r="J653" s="123"/>
      <c r="K653" s="16"/>
      <c r="L653" s="16"/>
      <c r="M653" s="16"/>
    </row>
    <row r="654" spans="10:13">
      <c r="J654" s="123"/>
      <c r="K654" s="16"/>
      <c r="L654" s="16"/>
      <c r="M654" s="16"/>
    </row>
    <row r="655" spans="10:13">
      <c r="J655" s="123"/>
      <c r="K655" s="16"/>
      <c r="L655" s="16"/>
      <c r="M655" s="16"/>
    </row>
    <row r="656" spans="10:13">
      <c r="J656" s="123"/>
      <c r="K656" s="16"/>
      <c r="L656" s="16"/>
      <c r="M656" s="16"/>
    </row>
    <row r="657" spans="10:13">
      <c r="J657" s="123"/>
      <c r="K657" s="16"/>
      <c r="L657" s="16"/>
      <c r="M657" s="16"/>
    </row>
    <row r="658" spans="10:13">
      <c r="J658" s="123"/>
      <c r="K658" s="16"/>
      <c r="L658" s="16"/>
      <c r="M658" s="16"/>
    </row>
    <row r="659" spans="10:13">
      <c r="J659" s="123"/>
      <c r="K659" s="16"/>
      <c r="L659" s="16"/>
      <c r="M659" s="16"/>
    </row>
    <row r="660" spans="10:13">
      <c r="J660" s="123"/>
      <c r="K660" s="16"/>
      <c r="L660" s="16"/>
      <c r="M660" s="16"/>
    </row>
    <row r="661" spans="10:13">
      <c r="J661" s="123"/>
      <c r="K661" s="16"/>
      <c r="L661" s="16"/>
      <c r="M661" s="16"/>
    </row>
    <row r="662" spans="10:13">
      <c r="J662" s="123"/>
      <c r="K662" s="16"/>
      <c r="L662" s="16"/>
      <c r="M662" s="16"/>
    </row>
    <row r="663" spans="10:13">
      <c r="J663" s="123"/>
      <c r="K663" s="16"/>
      <c r="L663" s="16"/>
      <c r="M663" s="16"/>
    </row>
    <row r="664" spans="10:13">
      <c r="J664" s="123"/>
      <c r="K664" s="16"/>
      <c r="L664" s="16"/>
      <c r="M664" s="16"/>
    </row>
    <row r="665" spans="10:13">
      <c r="J665" s="123"/>
      <c r="K665" s="16"/>
      <c r="L665" s="16"/>
      <c r="M665" s="16"/>
    </row>
    <row r="666" spans="10:13">
      <c r="J666" s="123"/>
      <c r="K666" s="16"/>
      <c r="L666" s="16"/>
      <c r="M666" s="16"/>
    </row>
    <row r="667" spans="10:13">
      <c r="J667" s="123"/>
      <c r="K667" s="16"/>
      <c r="L667" s="16"/>
      <c r="M667" s="16"/>
    </row>
    <row r="668" spans="10:13">
      <c r="J668" s="123"/>
      <c r="K668" s="16"/>
      <c r="L668" s="16"/>
      <c r="M668" s="16"/>
    </row>
    <row r="669" spans="10:13">
      <c r="J669" s="123"/>
      <c r="K669" s="16"/>
      <c r="L669" s="16"/>
      <c r="M669" s="16"/>
    </row>
    <row r="670" spans="10:13">
      <c r="J670" s="123"/>
      <c r="K670" s="16"/>
      <c r="L670" s="16"/>
      <c r="M670" s="16"/>
    </row>
    <row r="671" spans="10:13">
      <c r="J671" s="123"/>
      <c r="K671" s="16"/>
      <c r="L671" s="16"/>
      <c r="M671" s="16"/>
    </row>
    <row r="672" spans="10:13">
      <c r="J672" s="123"/>
      <c r="K672" s="16"/>
      <c r="L672" s="16"/>
      <c r="M672" s="16"/>
    </row>
    <row r="673" spans="10:13">
      <c r="J673" s="123"/>
      <c r="K673" s="16"/>
      <c r="L673" s="16"/>
      <c r="M673" s="16"/>
    </row>
    <row r="674" spans="10:13">
      <c r="J674" s="123"/>
      <c r="K674" s="16"/>
      <c r="L674" s="16"/>
      <c r="M674" s="16"/>
    </row>
    <row r="675" spans="10:13">
      <c r="J675" s="123"/>
      <c r="K675" s="16"/>
      <c r="L675" s="16"/>
      <c r="M675" s="16"/>
    </row>
    <row r="676" spans="10:13">
      <c r="J676" s="123"/>
      <c r="K676" s="16"/>
      <c r="L676" s="16"/>
      <c r="M676" s="16"/>
    </row>
    <row r="677" spans="10:13">
      <c r="J677" s="123"/>
      <c r="K677" s="16"/>
      <c r="L677" s="16"/>
      <c r="M677" s="16"/>
    </row>
    <row r="678" spans="10:13">
      <c r="J678" s="123"/>
      <c r="K678" s="16"/>
      <c r="L678" s="16"/>
      <c r="M678" s="16"/>
    </row>
    <row r="679" spans="10:13">
      <c r="J679" s="123"/>
      <c r="K679" s="16"/>
      <c r="L679" s="16"/>
      <c r="M679" s="16"/>
    </row>
    <row r="680" spans="10:13">
      <c r="J680" s="123"/>
      <c r="K680" s="16"/>
      <c r="L680" s="16"/>
      <c r="M680" s="16"/>
    </row>
    <row r="681" spans="10:13">
      <c r="J681" s="123"/>
      <c r="K681" s="16"/>
      <c r="L681" s="16"/>
      <c r="M681" s="16"/>
    </row>
    <row r="682" spans="10:13">
      <c r="J682" s="123"/>
      <c r="K682" s="16"/>
      <c r="L682" s="16"/>
      <c r="M682" s="16"/>
    </row>
    <row r="683" spans="10:13">
      <c r="J683" s="123"/>
      <c r="K683" s="16"/>
      <c r="L683" s="16"/>
      <c r="M683" s="16"/>
    </row>
    <row r="684" spans="10:13">
      <c r="J684" s="123"/>
      <c r="K684" s="16"/>
      <c r="L684" s="16"/>
      <c r="M684" s="16"/>
    </row>
    <row r="685" spans="10:13">
      <c r="J685" s="123"/>
      <c r="K685" s="16"/>
      <c r="L685" s="16"/>
      <c r="M685" s="16"/>
    </row>
    <row r="686" spans="10:13">
      <c r="J686" s="123"/>
      <c r="K686" s="16"/>
      <c r="L686" s="16"/>
      <c r="M686" s="16"/>
    </row>
  </sheetData>
  <mergeCells count="15">
    <mergeCell ref="A219:J219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W1"/>
    <mergeCell ref="J2:AE2"/>
    <mergeCell ref="J3:W3"/>
    <mergeCell ref="K4:N4"/>
    <mergeCell ref="A5:V5"/>
  </mergeCells>
  <hyperlinks>
    <hyperlink ref="J92" r:id="rId1" display="consultantplus://offline/ref=A90AD00333885CE0D1CCB1C6FED47440BEC79D7823191DC0AC65FDE83E577F409BEF3704FDD8FB04E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2018-08-07T04:54:19Z</dcterms:created>
  <dcterms:modified xsi:type="dcterms:W3CDTF">2018-08-07T04:54:45Z</dcterms:modified>
</cp:coreProperties>
</file>