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075" windowHeight="112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Лист1!$A$1:$W$211</definedName>
  </definedNames>
  <calcPr calcId="125725"/>
</workbook>
</file>

<file path=xl/calcChain.xml><?xml version="1.0" encoding="utf-8"?>
<calcChain xmlns="http://schemas.openxmlformats.org/spreadsheetml/2006/main">
  <c r="M224" i="1"/>
  <c r="L224"/>
  <c r="K224"/>
  <c r="V222"/>
  <c r="U222"/>
  <c r="T222"/>
  <c r="S222"/>
  <c r="R222"/>
  <c r="Q222"/>
  <c r="P222"/>
  <c r="O222"/>
  <c r="N222"/>
  <c r="M222"/>
  <c r="L222"/>
  <c r="K222"/>
  <c r="M219"/>
  <c r="L219"/>
  <c r="K219"/>
  <c r="M218"/>
  <c r="L218"/>
  <c r="K218"/>
  <c r="K216"/>
  <c r="M215"/>
  <c r="L215"/>
  <c r="K215"/>
  <c r="M214"/>
  <c r="L214"/>
  <c r="K214"/>
  <c r="M212"/>
  <c r="L212"/>
  <c r="K212"/>
  <c r="M211"/>
  <c r="L211"/>
  <c r="K211"/>
  <c r="M209"/>
  <c r="L209"/>
  <c r="K209"/>
  <c r="M207"/>
  <c r="L207"/>
  <c r="K207"/>
  <c r="M202"/>
  <c r="L202"/>
  <c r="K202"/>
  <c r="M201"/>
  <c r="L201"/>
  <c r="K201"/>
  <c r="M200"/>
  <c r="L200"/>
  <c r="K200"/>
  <c r="M197"/>
  <c r="L197"/>
  <c r="K197"/>
  <c r="M196"/>
  <c r="L196"/>
  <c r="K196"/>
  <c r="M194"/>
  <c r="L194"/>
  <c r="K194"/>
  <c r="M192"/>
  <c r="L192"/>
  <c r="K192"/>
  <c r="M191"/>
  <c r="L191"/>
  <c r="K191"/>
  <c r="M188"/>
  <c r="L188"/>
  <c r="K188"/>
  <c r="M187"/>
  <c r="L187"/>
  <c r="K187"/>
  <c r="M185"/>
  <c r="L185"/>
  <c r="K185"/>
  <c r="W173"/>
  <c r="V166"/>
  <c r="U166"/>
  <c r="T166"/>
  <c r="S166"/>
  <c r="R166"/>
  <c r="Q166"/>
  <c r="P166"/>
  <c r="O166"/>
  <c r="N166"/>
  <c r="M166"/>
  <c r="L166"/>
  <c r="K166"/>
  <c r="M165"/>
  <c r="L165"/>
  <c r="K165"/>
  <c r="M163"/>
  <c r="L163"/>
  <c r="K163"/>
  <c r="M161"/>
  <c r="L161"/>
  <c r="K161"/>
  <c r="M160"/>
  <c r="L160"/>
  <c r="K160"/>
  <c r="V144"/>
  <c r="U144"/>
  <c r="T144"/>
  <c r="S144"/>
  <c r="R144"/>
  <c r="Q144"/>
  <c r="P144"/>
  <c r="O144"/>
  <c r="N144"/>
  <c r="M144"/>
  <c r="L144"/>
  <c r="K144"/>
  <c r="M143"/>
  <c r="L143"/>
  <c r="K143"/>
  <c r="M141"/>
  <c r="L141"/>
  <c r="K141"/>
  <c r="M139"/>
  <c r="L139"/>
  <c r="K139"/>
  <c r="M138"/>
  <c r="L138"/>
  <c r="K138"/>
  <c r="M136"/>
  <c r="L136"/>
  <c r="K136"/>
  <c r="M134"/>
  <c r="L134"/>
  <c r="K134"/>
  <c r="M133"/>
  <c r="L133"/>
  <c r="K133"/>
  <c r="M132"/>
  <c r="L132"/>
  <c r="K132"/>
  <c r="M131"/>
  <c r="L131"/>
  <c r="K131"/>
  <c r="A13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M130"/>
  <c r="L130"/>
  <c r="K130"/>
  <c r="M128"/>
  <c r="L128"/>
  <c r="K128"/>
  <c r="M127"/>
  <c r="L127"/>
  <c r="K127"/>
  <c r="M119"/>
  <c r="L119"/>
  <c r="M114"/>
  <c r="L114"/>
  <c r="K114"/>
  <c r="M112"/>
  <c r="L112"/>
  <c r="K112"/>
  <c r="M110"/>
  <c r="L110"/>
  <c r="K110"/>
  <c r="M106"/>
  <c r="L106"/>
  <c r="K106"/>
  <c r="M104"/>
  <c r="L104"/>
  <c r="M101"/>
  <c r="L101"/>
  <c r="K101"/>
  <c r="M100"/>
  <c r="L100"/>
  <c r="K100"/>
  <c r="M98"/>
  <c r="L98"/>
  <c r="K98"/>
  <c r="M84"/>
  <c r="L84"/>
  <c r="K84"/>
  <c r="M83"/>
  <c r="L83"/>
  <c r="K83"/>
  <c r="M80"/>
  <c r="L80"/>
  <c r="K80"/>
  <c r="M79"/>
  <c r="L79"/>
  <c r="K79"/>
  <c r="M78"/>
  <c r="L78"/>
  <c r="K78"/>
  <c r="M76"/>
  <c r="L76"/>
  <c r="K76"/>
  <c r="M75"/>
  <c r="L75"/>
  <c r="K75"/>
  <c r="M73"/>
  <c r="L73"/>
  <c r="K73"/>
  <c r="M72"/>
  <c r="L72"/>
  <c r="K72"/>
  <c r="M71"/>
  <c r="L71"/>
  <c r="K71"/>
  <c r="M66"/>
  <c r="L66"/>
  <c r="K66"/>
  <c r="M65"/>
  <c r="L65"/>
  <c r="K65"/>
  <c r="M63"/>
  <c r="L63"/>
  <c r="K63"/>
  <c r="M62"/>
  <c r="L62"/>
  <c r="K62"/>
  <c r="M60"/>
  <c r="L60"/>
  <c r="K60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M46"/>
  <c r="L46"/>
  <c r="K46"/>
  <c r="M45"/>
  <c r="L45"/>
  <c r="K45"/>
  <c r="M44"/>
  <c r="L44"/>
  <c r="K44"/>
  <c r="M42"/>
  <c r="L42"/>
  <c r="K42"/>
  <c r="M41"/>
  <c r="L41"/>
  <c r="K41"/>
  <c r="M39"/>
  <c r="L39"/>
  <c r="K39"/>
  <c r="M37"/>
  <c r="L37"/>
  <c r="K37"/>
  <c r="M35"/>
  <c r="L35"/>
  <c r="K35"/>
  <c r="M34"/>
  <c r="L34"/>
  <c r="K34"/>
  <c r="M29"/>
  <c r="L29"/>
  <c r="K29"/>
  <c r="M28"/>
  <c r="L28"/>
  <c r="K28"/>
  <c r="M23"/>
  <c r="M19" s="1"/>
  <c r="M18" s="1"/>
  <c r="L23"/>
  <c r="K23"/>
  <c r="K19" s="1"/>
  <c r="K18" s="1"/>
  <c r="M21"/>
  <c r="L21"/>
  <c r="L20" s="1"/>
  <c r="L19" s="1"/>
  <c r="L18" s="1"/>
  <c r="K21"/>
  <c r="M20"/>
  <c r="K20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L226" l="1"/>
  <c r="K226"/>
  <c r="M226"/>
  <c r="A196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194"/>
  <c r="A195" s="1"/>
</calcChain>
</file>

<file path=xl/sharedStrings.xml><?xml version="1.0" encoding="utf-8"?>
<sst xmlns="http://schemas.openxmlformats.org/spreadsheetml/2006/main" count="1903" uniqueCount="340">
  <si>
    <t>Приложение 2</t>
  </si>
  <si>
    <t xml:space="preserve"> к Решению Абанского районного Совета депутатов 
</t>
  </si>
  <si>
    <t>от 31.10.2014 № 6-34 Р</t>
  </si>
  <si>
    <t xml:space="preserve"> к Решению Абанского районного Совета депутатов </t>
  </si>
  <si>
    <t>Приложение 4</t>
  </si>
  <si>
    <t>от 16.12.2015 № 16-105 Р</t>
  </si>
  <si>
    <t xml:space="preserve"> ДОХОДЫ РАЙОННОГО БЮДЖЕТА НА 2016 год И ПЛАНОВЫЙ ПЕРИОД 2017-2018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</si>
  <si>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</si>
  <si>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</si>
  <si>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</si>
  <si>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2016 года</t>
  </si>
  <si>
    <t>Доходы районного бюджета             2017 года</t>
  </si>
  <si>
    <t>Доходы районного бюджета             2018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</si>
  <si>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</si>
  <si>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</si>
  <si>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</si>
  <si>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</si>
  <si>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</si>
  <si>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</si>
  <si>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</si>
  <si>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</si>
  <si>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</si>
  <si>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</si>
  <si>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</si>
  <si>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</si>
  <si>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</si>
  <si>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</si>
  <si>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</si>
  <si>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</si>
  <si>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</si>
  <si>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</si>
  <si>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</si>
  <si>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</si>
  <si>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</si>
  <si>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</si>
  <si>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</si>
  <si>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</si>
  <si>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</si>
  <si>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</si>
  <si>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</si>
  <si>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</si>
  <si>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</si>
  <si>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</si>
  <si>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</si>
  <si>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</si>
  <si>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</t>
  </si>
  <si>
    <t>020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</si>
  <si>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предпринимателей,нотариусов,  занимающихся   частной   практикой,адвокатов,  учредивших  адвокатские  кабинеты, и других лиц,  занимающихся  частной  практикой  в соответствии со статьей 227  Налогового  кодекса Российской Федерации</t>
  </si>
  <si>
    <t>030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</si>
  <si>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</t>
  </si>
  <si>
    <t>040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</si>
  <si>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</si>
  <si>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</si>
  <si>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</si>
  <si>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</si>
  <si>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</si>
  <si>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зачисляемые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</si>
  <si>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</si>
  <si>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</si>
  <si>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</si>
  <si>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</si>
  <si>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</si>
  <si>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</si>
  <si>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</si>
  <si>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</si>
  <si>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</si>
  <si>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</si>
  <si>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</si>
  <si>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</si>
  <si>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</si>
  <si>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</si>
  <si>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</si>
  <si>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</si>
  <si>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</si>
  <si>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</si>
  <si>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</si>
  <si>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</si>
  <si>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</si>
  <si>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</si>
  <si>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551</t>
  </si>
  <si>
    <t>013</t>
  </si>
  <si>
    <t>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</si>
  <si>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</si>
  <si>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804</t>
  </si>
  <si>
    <t>807</t>
  </si>
  <si>
    <t>810</t>
  </si>
  <si>
    <t>813</t>
  </si>
  <si>
    <t>820</t>
  </si>
  <si>
    <t>822</t>
  </si>
  <si>
    <t>825</t>
  </si>
  <si>
    <t>828</t>
  </si>
  <si>
    <t>840</t>
  </si>
  <si>
    <t>846</t>
  </si>
  <si>
    <t>849</t>
  </si>
  <si>
    <t>901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</si>
  <si>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</si>
  <si>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</si>
  <si>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</si>
  <si>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</si>
  <si>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</si>
  <si>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</si>
  <si>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</si>
  <si>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</si>
  <si>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</si>
  <si>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</si>
  <si>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</si>
  <si>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</si>
  <si>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</si>
  <si>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</si>
  <si>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</si>
  <si>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</si>
  <si>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</si>
  <si>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</si>
  <si>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</si>
  <si>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</si>
  <si>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</si>
  <si>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</si>
  <si>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</si>
  <si>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</si>
  <si>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</si>
  <si>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</si>
  <si>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</si>
  <si>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</si>
  <si>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</si>
  <si>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</si>
  <si>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</si>
  <si>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</si>
  <si>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</si>
  <si>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</si>
  <si>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</si>
  <si>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</si>
  <si>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</si>
  <si>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</si>
  <si>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</si>
  <si>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</si>
  <si>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</si>
  <si>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</si>
  <si>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</si>
  <si>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</si>
  <si>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</si>
  <si>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</si>
  <si>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834</t>
  </si>
  <si>
    <t>837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</si>
  <si>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</si>
  <si>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</si>
  <si>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</si>
  <si>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</si>
  <si>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</si>
  <si>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</si>
  <si>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статьями 116,117,118,пунктами 1 и 2 статьи120, 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</si>
  <si>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статьями 116,117,118,пунктами 1 и 2 статьи120, статьями125,126,128,129,129.1,132,133,134,135,135.1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</si>
  <si>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</si>
  <si>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</si>
  <si>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</si>
  <si>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</si>
  <si>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</si>
  <si>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</si>
  <si>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</si>
  <si>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 xml:space="preserve">Денежные взыскания (штрафы) за нарушение закононодательства в области охраны окружающей среды 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</si>
  <si>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</si>
  <si>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</si>
  <si>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</si>
  <si>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</si>
  <si>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</si>
  <si>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</si>
  <si>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</si>
  <si>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</si>
  <si>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</si>
  <si>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</si>
  <si>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</si>
  <si>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</si>
  <si>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</si>
  <si>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</si>
  <si>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</si>
  <si>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192</t>
  </si>
  <si>
    <t>90</t>
  </si>
  <si>
    <t>Прочие поступления от денежных взысканий (штрафов) и иных сумм в возмещение ущерба</t>
  </si>
  <si>
    <t>069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</si>
  <si>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</si>
  <si>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177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</si>
  <si>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</si>
  <si>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</si>
  <si>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</si>
  <si>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</si>
  <si>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</si>
  <si>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</si>
  <si>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902</t>
  </si>
  <si>
    <t>БЕЗВОЗМЕЗДНЫЕ ПОСТУПЛЕНИЯ ОТ ДРУГИХ БЮДЖЕТОВ БЮДЖЕТНОЙ СИСТЕМЫ РОССИЙСКОЙ ФЕДЕРАЦИИ</t>
  </si>
  <si>
    <t>151</t>
  </si>
  <si>
    <t>Дотации бюджетам субъектов Российской Федерации и муниципальных образований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</si>
  <si>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</si>
  <si>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</si>
  <si>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</si>
  <si>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</si>
  <si>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</si>
  <si>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003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</si>
  <si>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</si>
  <si>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</si>
  <si>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</si>
  <si>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999</t>
  </si>
  <si>
    <t xml:space="preserve">ПРОЧИЕ СУБСИДИИ </t>
  </si>
  <si>
    <t>Прочие субсидии  бюджетам муниципальных районов</t>
  </si>
  <si>
    <t>1043</t>
  </si>
  <si>
    <t xml:space="preserve">Субсидии бюджетам муниципальных районов 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</t>
  </si>
  <si>
    <t>7393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</si>
  <si>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за счет средств дорожного фонда</t>
  </si>
  <si>
    <t>7398</t>
  </si>
  <si>
    <t>Субсидии бюджетам муниципальных районов на проведение мероприятий, направленных на обеспечение безопасного участия детей в дорожном движении</t>
  </si>
  <si>
    <t>7456</t>
  </si>
  <si>
    <t>Субсидии бюджетам муниципальных районов на поддержку деятельности муниципальных молодежных центров</t>
  </si>
  <si>
    <t>7488</t>
  </si>
  <si>
    <t xml:space="preserve">Субсидии бюджетам муниципальных районов на комплектование книжных фондов библиотек муниципальных образований Красноярского края </t>
  </si>
  <si>
    <t>7492</t>
  </si>
  <si>
    <t>Субсидии бюджетам муниципальных районов на обустройство пешеходных переходов и нанесение дорожной разметки на автомобильных дорогах общего пользования местного значения</t>
  </si>
  <si>
    <t>7511</t>
  </si>
  <si>
    <t xml:space="preserve">Субсидии бюджетам муниципальных районов на выравнивание обеспеченности муниципальных образований Красноярского края по реализации ими отдельных расходных обязательств </t>
  </si>
  <si>
    <t>7555</t>
  </si>
  <si>
    <t>Субсидии бюджетам муниципальных районов на организацию и проведение акарицидных обработок мест массового отдыха населения н</t>
  </si>
  <si>
    <t xml:space="preserve">Субвенции бюджетам субъектов Российской Федерации и муниципальных образований
</t>
  </si>
  <si>
    <t>007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</si>
  <si>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</si>
  <si>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</si>
  <si>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</si>
  <si>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</si>
  <si>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</si>
  <si>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</si>
  <si>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</si>
  <si>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</si>
  <si>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 xml:space="preserve">Субвенции бюджетам муниципальных районовя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</si>
  <si>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</si>
  <si>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</si>
  <si>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</t>
  </si>
  <si>
    <t>7460</t>
  </si>
  <si>
    <t>Субвенции бюджетам муниципальных районов на осуществление государственных полномочий  по содержанию, эксплуатации и капитальному ремонту скотомогильников (биотермических ям)</t>
  </si>
  <si>
    <t>7513</t>
  </si>
  <si>
    <t xml:space="preserve">Субвенции бюджетам муниципальных районов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 </t>
  </si>
  <si>
    <t>7514</t>
  </si>
  <si>
    <t xml:space="preserve">Субвенции бюджетам муниципальных районов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 </t>
  </si>
  <si>
    <t>7517</t>
  </si>
  <si>
    <t xml:space="preserve">Субвенции бюджетам муниципальных районов,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производства», </t>
  </si>
  <si>
    <t>7518</t>
  </si>
  <si>
    <t xml:space="preserve">Субвенции бюджетам муниципальных районовя на реализацию Закона края от 13 июня 2013 года № 4-1402 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</si>
  <si>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7519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</si>
  <si>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</si>
  <si>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</si>
  <si>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</si>
  <si>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</si>
  <si>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края «Развитие образования»</t>
  </si>
  <si>
    <t>7564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</si>
  <si>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</si>
  <si>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7566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</si>
  <si>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</si>
  <si>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</si>
  <si>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</si>
  <si>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</si>
  <si>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</si>
  <si>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</si>
  <si>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</si>
  <si>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</si>
  <si>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</si>
  <si>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</si>
  <si>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</si>
  <si>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</si>
  <si>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</si>
  <si>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районов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</si>
  <si>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115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</si>
  <si>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</si>
  <si>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
</t>
  </si>
  <si>
    <t>8000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</si>
  <si>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</t>
  </si>
  <si>
    <t>9000</t>
  </si>
  <si>
    <t>Субсидии на возмещение части затрат на уплату процентов по кредитам и (или) займам, полученным на развитие малых форм хозяйствования</t>
  </si>
  <si>
    <t>119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</si>
  <si>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</si>
  <si>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</si>
  <si>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</si>
  <si>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>ПРОЧИЕ СУБВЕНЦИИ</t>
  </si>
  <si>
    <t xml:space="preserve">Прочие субвенции бюджетам муниципальных районов
</t>
  </si>
  <si>
    <t>7408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</si>
  <si>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</si>
  <si>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</si>
  <si>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</si>
  <si>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</si>
  <si>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</si>
  <si>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</si>
  <si>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</si>
  <si>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0603</t>
  </si>
  <si>
    <t>Межбюджетные трансферты, передаваемые бюджетам муниципальных районов из бюджетов поселений на утверждение подготовленной на основе генеральных планов поселения документации по планировке территории в части подготовки и выдачи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эксплуатаци. при осуществлении строительства, реконструкции объектов капитального строительства, расположенных на территории поселения,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в границах поселения</t>
  </si>
  <si>
    <t>0604</t>
  </si>
  <si>
    <t>Межбюджетные трансферты бюджету  муниципального района на осуществление части полномочий в части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участия в предупреждении и ликвидации последствий чрезвычайных ситуаций в границах поселения</t>
  </si>
  <si>
    <t>0605</t>
  </si>
  <si>
    <t>Межбюджетные трансферты бюджету  муниципального района на осуществление части полномочий по изданию муниципальных правовых актов в части оказания методологической, информационной, консультативной помощи при принятии Устава муниципального образования и внесение в него изменений и дополнений</t>
  </si>
  <si>
    <t>0606</t>
  </si>
  <si>
    <t>Межбюджетные трансферты бюджету  муниципального района на осуществление части полномочий  по осуществлению контроля за исполнением местного бюджета, соблюдением установленного  порядка подготовки и рассмотрение проекта местного бюджета, отчета о его исполнении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</si>
  <si>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
</t>
  </si>
  <si>
    <t xml:space="preserve">Межбюджетные трансферты, передаваемые бюджетам муниципальных образований на комплектование книжных фондов библиотек муниципальных образований и государственных библиотек городов Москвы и Санкт-Петербурга 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</si>
  <si>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</si>
  <si>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</si>
  <si>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7550</t>
  </si>
  <si>
    <t xml:space="preserve">Межбюджетные трансферты на реализацию проектов подготовки учителей на вакантные должности в общеобразовательных организациях 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</si>
  <si>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</si>
  <si>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</si>
  <si>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</si>
  <si>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</si>
  <si>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</si>
  <si>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</si>
  <si>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</si>
  <si>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</si>
  <si>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</si>
  <si>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</si>
  <si>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</si>
  <si>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</si>
  <si>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</si>
  <si>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</si>
  <si>
    <t>008</t>
  </si>
  <si>
    <t xml:space="preserve">Субсидии бюджетам на обеспечение жильем молодых семей
</t>
  </si>
  <si>
    <t xml:space="preserve">Субсидии бюджетам муниципальных районов на обеспечение жильем молодых семей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</si>
  <si>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</si>
  <si>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</si>
  <si>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</si>
  <si>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1021</t>
  </si>
  <si>
    <t xml:space="preserve">Субсидии бюджетам муниципальных районов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</t>
  </si>
  <si>
    <t>1031</t>
  </si>
  <si>
    <t xml:space="preserve"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</t>
  </si>
  <si>
    <t>7397</t>
  </si>
  <si>
    <t xml:space="preserve">Субсидии бюджетам муниципальных районов на организацию отдыха детей и их оздоровления </t>
  </si>
  <si>
    <t>7412</t>
  </si>
  <si>
    <t>Субсидии бюджетам муниципальных районов на обеспечение первичных мер пожарной безопасности</t>
  </si>
  <si>
    <t>7413</t>
  </si>
  <si>
    <t xml:space="preserve"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</si>
  <si>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7571</t>
  </si>
  <si>
    <t xml:space="preserve">Субсидии бюджетам муниципальных районов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</si>
  <si>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7591</t>
  </si>
  <si>
    <t>Субсидии муниципальных районов на актулизацию документов территориального планирования и градостроительного зонирования муниципальных образований</t>
  </si>
  <si>
    <t>0640</t>
  </si>
  <si>
    <t>121</t>
  </si>
  <si>
    <t xml:space="preserve">
Субвенции бюджетам на проведение Всероссийской сельскохозяйственной переписи в 2016 году
</t>
  </si>
  <si>
    <t xml:space="preserve">Субвенции бюджетам муниципальных районов на проведение Всероссийской сельскохозяйственной переписи в 2016 году
</t>
  </si>
  <si>
    <t xml:space="preserve"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
</t>
  </si>
  <si>
    <t xml:space="preserve"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
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</si>
</sst>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7" fontId="4" fillId="0" borderId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2" fillId="2" borderId="0" xfId="0" applyFont="1" applyFill="1"/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Border="1" applyAlignment="1">
      <alignment horizontal="right" vertical="center" wrapText="1"/>
    </xf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6" fontId="3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2" fillId="2" borderId="1" xfId="3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6" fontId="6" fillId="2" borderId="0" xfId="0" applyNumberFormat="1" applyFont="1" applyFill="1" applyBorder="1" applyAlignment="1">
      <alignment horizontal="right" vertical="top" wrapText="1"/>
    </xf>
    <xf numFmtId="166" fontId="6" fillId="2" borderId="0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1" xfId="4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>
      <alignment horizontal="justify" vertical="top" wrapText="1"/>
    </xf>
    <xf numFmtId="165" fontId="3" fillId="2" borderId="0" xfId="0" applyNumberFormat="1" applyFont="1" applyFill="1" applyAlignment="1">
      <alignment vertical="center"/>
    </xf>
    <xf numFmtId="166" fontId="8" fillId="2" borderId="0" xfId="0" applyNumberFormat="1" applyFont="1" applyFill="1" applyBorder="1" applyAlignment="1">
      <alignment horizontal="right" vertical="top" wrapText="1"/>
    </xf>
    <xf numFmtId="166" fontId="8" fillId="2" borderId="0" xfId="0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166" fontId="9" fillId="2" borderId="0" xfId="0" applyNumberFormat="1" applyFont="1" applyFill="1" applyBorder="1" applyAlignment="1">
      <alignment horizontal="right" vertical="top" wrapText="1"/>
    </xf>
    <xf numFmtId="166" fontId="9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9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top" wrapText="1"/>
    </xf>
    <xf numFmtId="0" fontId="2" fillId="2" borderId="1" xfId="3" applyNumberFormat="1" applyFont="1" applyFill="1" applyBorder="1" applyAlignment="1">
      <alignment vertical="top" wrapText="1"/>
    </xf>
    <xf numFmtId="1" fontId="1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3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justify"/>
    </xf>
    <xf numFmtId="164" fontId="2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vertical="center"/>
    </xf>
    <xf numFmtId="164" fontId="3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top"/>
    </xf>
    <xf numFmtId="164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4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/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vertical="center"/>
    </xf>
  </cellXfs>
  <cellStyles count="5">
    <cellStyle name="Гиперссылка" xfId="4" builtinId="8"/>
    <cellStyle name="Обычный" xfId="0" builtinId="0"/>
    <cellStyle name="Обычный_Лист1" xfId="3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93"/>
  <sheetViews>
    <sheetView tabSelected="1" view="pageBreakPreview" topLeftCell="A5" zoomScale="60" zoomScaleNormal="100" workbookViewId="0">
      <selection activeCell="L5" sqref="B5:W7"/>
    </sheetView>
  </sheetViews>
  <sheetFormatPr defaultColWidth="12" defaultRowHeight="15.75" outlineLevelRow="5"/>
  <cols>
    <col min="1" max="1" width="5.85546875" style="6" customWidth="1"/>
    <col min="2" max="3" width="5.7109375" style="7" customWidth="1"/>
    <col min="4" max="4" width="6.42578125" style="7" customWidth="1"/>
    <col min="5" max="5" width="5" style="7" customWidth="1"/>
    <col min="6" max="6" width="6.28515625" style="7" customWidth="1"/>
    <col min="7" max="7" width="6" style="7" customWidth="1"/>
    <col min="8" max="8" width="6.85546875" style="7" customWidth="1"/>
    <col min="9" max="9" width="10.140625" style="7" customWidth="1"/>
    <col min="10" max="10" width="67.7109375" style="83" customWidth="1"/>
    <col min="11" max="11" width="14.42578125" style="72" customWidth="1"/>
    <col min="12" max="12" width="13.28515625" style="72" customWidth="1"/>
    <col min="13" max="13" width="15" style="72" customWidth="1"/>
    <col min="14" max="14" width="14.140625" style="2" hidden="1" customWidth="1"/>
    <col min="15" max="15" width="12.42578125" style="2" hidden="1" customWidth="1"/>
    <col min="16" max="16" width="0.28515625" style="3" hidden="1" customWidth="1"/>
    <col min="17" max="17" width="12.28515625" style="3" hidden="1" customWidth="1"/>
    <col min="18" max="23" width="12" style="4" hidden="1" customWidth="1"/>
    <col min="24" max="256" width="12" style="4"/>
    <col min="257" max="257" width="5.85546875" style="4" customWidth="1"/>
    <col min="258" max="259" width="5.7109375" style="4" customWidth="1"/>
    <col min="260" max="260" width="6.42578125" style="4" customWidth="1"/>
    <col min="261" max="261" width="5" style="4" customWidth="1"/>
    <col min="262" max="262" width="6.28515625" style="4" customWidth="1"/>
    <col min="263" max="263" width="6" style="4" customWidth="1"/>
    <col min="264" max="264" width="6.85546875" style="4" customWidth="1"/>
    <col min="265" max="265" width="10.140625" style="4" customWidth="1"/>
    <col min="266" max="266" width="67.7109375" style="4" customWidth="1"/>
    <col min="267" max="267" width="14.42578125" style="4" customWidth="1"/>
    <col min="268" max="268" width="13.28515625" style="4" customWidth="1"/>
    <col min="269" max="269" width="15" style="4" customWidth="1"/>
    <col min="270" max="279" width="0" style="4" hidden="1" customWidth="1"/>
    <col min="280" max="512" width="12" style="4"/>
    <col min="513" max="513" width="5.85546875" style="4" customWidth="1"/>
    <col min="514" max="515" width="5.7109375" style="4" customWidth="1"/>
    <col min="516" max="516" width="6.42578125" style="4" customWidth="1"/>
    <col min="517" max="517" width="5" style="4" customWidth="1"/>
    <col min="518" max="518" width="6.28515625" style="4" customWidth="1"/>
    <col min="519" max="519" width="6" style="4" customWidth="1"/>
    <col min="520" max="520" width="6.85546875" style="4" customWidth="1"/>
    <col min="521" max="521" width="10.140625" style="4" customWidth="1"/>
    <col min="522" max="522" width="67.7109375" style="4" customWidth="1"/>
    <col min="523" max="523" width="14.42578125" style="4" customWidth="1"/>
    <col min="524" max="524" width="13.28515625" style="4" customWidth="1"/>
    <col min="525" max="525" width="15" style="4" customWidth="1"/>
    <col min="526" max="535" width="0" style="4" hidden="1" customWidth="1"/>
    <col min="536" max="768" width="12" style="4"/>
    <col min="769" max="769" width="5.85546875" style="4" customWidth="1"/>
    <col min="770" max="771" width="5.7109375" style="4" customWidth="1"/>
    <col min="772" max="772" width="6.42578125" style="4" customWidth="1"/>
    <col min="773" max="773" width="5" style="4" customWidth="1"/>
    <col min="774" max="774" width="6.28515625" style="4" customWidth="1"/>
    <col min="775" max="775" width="6" style="4" customWidth="1"/>
    <col min="776" max="776" width="6.85546875" style="4" customWidth="1"/>
    <col min="777" max="777" width="10.140625" style="4" customWidth="1"/>
    <col min="778" max="778" width="67.7109375" style="4" customWidth="1"/>
    <col min="779" max="779" width="14.42578125" style="4" customWidth="1"/>
    <col min="780" max="780" width="13.28515625" style="4" customWidth="1"/>
    <col min="781" max="781" width="15" style="4" customWidth="1"/>
    <col min="782" max="791" width="0" style="4" hidden="1" customWidth="1"/>
    <col min="792" max="1024" width="12" style="4"/>
    <col min="1025" max="1025" width="5.85546875" style="4" customWidth="1"/>
    <col min="1026" max="1027" width="5.7109375" style="4" customWidth="1"/>
    <col min="1028" max="1028" width="6.42578125" style="4" customWidth="1"/>
    <col min="1029" max="1029" width="5" style="4" customWidth="1"/>
    <col min="1030" max="1030" width="6.28515625" style="4" customWidth="1"/>
    <col min="1031" max="1031" width="6" style="4" customWidth="1"/>
    <col min="1032" max="1032" width="6.85546875" style="4" customWidth="1"/>
    <col min="1033" max="1033" width="10.140625" style="4" customWidth="1"/>
    <col min="1034" max="1034" width="67.7109375" style="4" customWidth="1"/>
    <col min="1035" max="1035" width="14.42578125" style="4" customWidth="1"/>
    <col min="1036" max="1036" width="13.28515625" style="4" customWidth="1"/>
    <col min="1037" max="1037" width="15" style="4" customWidth="1"/>
    <col min="1038" max="1047" width="0" style="4" hidden="1" customWidth="1"/>
    <col min="1048" max="1280" width="12" style="4"/>
    <col min="1281" max="1281" width="5.85546875" style="4" customWidth="1"/>
    <col min="1282" max="1283" width="5.7109375" style="4" customWidth="1"/>
    <col min="1284" max="1284" width="6.42578125" style="4" customWidth="1"/>
    <col min="1285" max="1285" width="5" style="4" customWidth="1"/>
    <col min="1286" max="1286" width="6.28515625" style="4" customWidth="1"/>
    <col min="1287" max="1287" width="6" style="4" customWidth="1"/>
    <col min="1288" max="1288" width="6.85546875" style="4" customWidth="1"/>
    <col min="1289" max="1289" width="10.140625" style="4" customWidth="1"/>
    <col min="1290" max="1290" width="67.7109375" style="4" customWidth="1"/>
    <col min="1291" max="1291" width="14.42578125" style="4" customWidth="1"/>
    <col min="1292" max="1292" width="13.28515625" style="4" customWidth="1"/>
    <col min="1293" max="1293" width="15" style="4" customWidth="1"/>
    <col min="1294" max="1303" width="0" style="4" hidden="1" customWidth="1"/>
    <col min="1304" max="1536" width="12" style="4"/>
    <col min="1537" max="1537" width="5.85546875" style="4" customWidth="1"/>
    <col min="1538" max="1539" width="5.7109375" style="4" customWidth="1"/>
    <col min="1540" max="1540" width="6.42578125" style="4" customWidth="1"/>
    <col min="1541" max="1541" width="5" style="4" customWidth="1"/>
    <col min="1542" max="1542" width="6.28515625" style="4" customWidth="1"/>
    <col min="1543" max="1543" width="6" style="4" customWidth="1"/>
    <col min="1544" max="1544" width="6.85546875" style="4" customWidth="1"/>
    <col min="1545" max="1545" width="10.140625" style="4" customWidth="1"/>
    <col min="1546" max="1546" width="67.7109375" style="4" customWidth="1"/>
    <col min="1547" max="1547" width="14.42578125" style="4" customWidth="1"/>
    <col min="1548" max="1548" width="13.28515625" style="4" customWidth="1"/>
    <col min="1549" max="1549" width="15" style="4" customWidth="1"/>
    <col min="1550" max="1559" width="0" style="4" hidden="1" customWidth="1"/>
    <col min="1560" max="1792" width="12" style="4"/>
    <col min="1793" max="1793" width="5.85546875" style="4" customWidth="1"/>
    <col min="1794" max="1795" width="5.7109375" style="4" customWidth="1"/>
    <col min="1796" max="1796" width="6.42578125" style="4" customWidth="1"/>
    <col min="1797" max="1797" width="5" style="4" customWidth="1"/>
    <col min="1798" max="1798" width="6.28515625" style="4" customWidth="1"/>
    <col min="1799" max="1799" width="6" style="4" customWidth="1"/>
    <col min="1800" max="1800" width="6.85546875" style="4" customWidth="1"/>
    <col min="1801" max="1801" width="10.140625" style="4" customWidth="1"/>
    <col min="1802" max="1802" width="67.7109375" style="4" customWidth="1"/>
    <col min="1803" max="1803" width="14.42578125" style="4" customWidth="1"/>
    <col min="1804" max="1804" width="13.28515625" style="4" customWidth="1"/>
    <col min="1805" max="1805" width="15" style="4" customWidth="1"/>
    <col min="1806" max="1815" width="0" style="4" hidden="1" customWidth="1"/>
    <col min="1816" max="2048" width="12" style="4"/>
    <col min="2049" max="2049" width="5.85546875" style="4" customWidth="1"/>
    <col min="2050" max="2051" width="5.7109375" style="4" customWidth="1"/>
    <col min="2052" max="2052" width="6.42578125" style="4" customWidth="1"/>
    <col min="2053" max="2053" width="5" style="4" customWidth="1"/>
    <col min="2054" max="2054" width="6.28515625" style="4" customWidth="1"/>
    <col min="2055" max="2055" width="6" style="4" customWidth="1"/>
    <col min="2056" max="2056" width="6.85546875" style="4" customWidth="1"/>
    <col min="2057" max="2057" width="10.140625" style="4" customWidth="1"/>
    <col min="2058" max="2058" width="67.7109375" style="4" customWidth="1"/>
    <col min="2059" max="2059" width="14.42578125" style="4" customWidth="1"/>
    <col min="2060" max="2060" width="13.28515625" style="4" customWidth="1"/>
    <col min="2061" max="2061" width="15" style="4" customWidth="1"/>
    <col min="2062" max="2071" width="0" style="4" hidden="1" customWidth="1"/>
    <col min="2072" max="2304" width="12" style="4"/>
    <col min="2305" max="2305" width="5.85546875" style="4" customWidth="1"/>
    <col min="2306" max="2307" width="5.7109375" style="4" customWidth="1"/>
    <col min="2308" max="2308" width="6.42578125" style="4" customWidth="1"/>
    <col min="2309" max="2309" width="5" style="4" customWidth="1"/>
    <col min="2310" max="2310" width="6.28515625" style="4" customWidth="1"/>
    <col min="2311" max="2311" width="6" style="4" customWidth="1"/>
    <col min="2312" max="2312" width="6.85546875" style="4" customWidth="1"/>
    <col min="2313" max="2313" width="10.140625" style="4" customWidth="1"/>
    <col min="2314" max="2314" width="67.7109375" style="4" customWidth="1"/>
    <col min="2315" max="2315" width="14.42578125" style="4" customWidth="1"/>
    <col min="2316" max="2316" width="13.28515625" style="4" customWidth="1"/>
    <col min="2317" max="2317" width="15" style="4" customWidth="1"/>
    <col min="2318" max="2327" width="0" style="4" hidden="1" customWidth="1"/>
    <col min="2328" max="2560" width="12" style="4"/>
    <col min="2561" max="2561" width="5.85546875" style="4" customWidth="1"/>
    <col min="2562" max="2563" width="5.7109375" style="4" customWidth="1"/>
    <col min="2564" max="2564" width="6.42578125" style="4" customWidth="1"/>
    <col min="2565" max="2565" width="5" style="4" customWidth="1"/>
    <col min="2566" max="2566" width="6.28515625" style="4" customWidth="1"/>
    <col min="2567" max="2567" width="6" style="4" customWidth="1"/>
    <col min="2568" max="2568" width="6.85546875" style="4" customWidth="1"/>
    <col min="2569" max="2569" width="10.140625" style="4" customWidth="1"/>
    <col min="2570" max="2570" width="67.7109375" style="4" customWidth="1"/>
    <col min="2571" max="2571" width="14.42578125" style="4" customWidth="1"/>
    <col min="2572" max="2572" width="13.28515625" style="4" customWidth="1"/>
    <col min="2573" max="2573" width="15" style="4" customWidth="1"/>
    <col min="2574" max="2583" width="0" style="4" hidden="1" customWidth="1"/>
    <col min="2584" max="2816" width="12" style="4"/>
    <col min="2817" max="2817" width="5.85546875" style="4" customWidth="1"/>
    <col min="2818" max="2819" width="5.7109375" style="4" customWidth="1"/>
    <col min="2820" max="2820" width="6.42578125" style="4" customWidth="1"/>
    <col min="2821" max="2821" width="5" style="4" customWidth="1"/>
    <col min="2822" max="2822" width="6.28515625" style="4" customWidth="1"/>
    <col min="2823" max="2823" width="6" style="4" customWidth="1"/>
    <col min="2824" max="2824" width="6.85546875" style="4" customWidth="1"/>
    <col min="2825" max="2825" width="10.140625" style="4" customWidth="1"/>
    <col min="2826" max="2826" width="67.7109375" style="4" customWidth="1"/>
    <col min="2827" max="2827" width="14.42578125" style="4" customWidth="1"/>
    <col min="2828" max="2828" width="13.28515625" style="4" customWidth="1"/>
    <col min="2829" max="2829" width="15" style="4" customWidth="1"/>
    <col min="2830" max="2839" width="0" style="4" hidden="1" customWidth="1"/>
    <col min="2840" max="3072" width="12" style="4"/>
    <col min="3073" max="3073" width="5.85546875" style="4" customWidth="1"/>
    <col min="3074" max="3075" width="5.7109375" style="4" customWidth="1"/>
    <col min="3076" max="3076" width="6.42578125" style="4" customWidth="1"/>
    <col min="3077" max="3077" width="5" style="4" customWidth="1"/>
    <col min="3078" max="3078" width="6.28515625" style="4" customWidth="1"/>
    <col min="3079" max="3079" width="6" style="4" customWidth="1"/>
    <col min="3080" max="3080" width="6.85546875" style="4" customWidth="1"/>
    <col min="3081" max="3081" width="10.140625" style="4" customWidth="1"/>
    <col min="3082" max="3082" width="67.7109375" style="4" customWidth="1"/>
    <col min="3083" max="3083" width="14.42578125" style="4" customWidth="1"/>
    <col min="3084" max="3084" width="13.28515625" style="4" customWidth="1"/>
    <col min="3085" max="3085" width="15" style="4" customWidth="1"/>
    <col min="3086" max="3095" width="0" style="4" hidden="1" customWidth="1"/>
    <col min="3096" max="3328" width="12" style="4"/>
    <col min="3329" max="3329" width="5.85546875" style="4" customWidth="1"/>
    <col min="3330" max="3331" width="5.7109375" style="4" customWidth="1"/>
    <col min="3332" max="3332" width="6.42578125" style="4" customWidth="1"/>
    <col min="3333" max="3333" width="5" style="4" customWidth="1"/>
    <col min="3334" max="3334" width="6.28515625" style="4" customWidth="1"/>
    <col min="3335" max="3335" width="6" style="4" customWidth="1"/>
    <col min="3336" max="3336" width="6.85546875" style="4" customWidth="1"/>
    <col min="3337" max="3337" width="10.140625" style="4" customWidth="1"/>
    <col min="3338" max="3338" width="67.7109375" style="4" customWidth="1"/>
    <col min="3339" max="3339" width="14.42578125" style="4" customWidth="1"/>
    <col min="3340" max="3340" width="13.28515625" style="4" customWidth="1"/>
    <col min="3341" max="3341" width="15" style="4" customWidth="1"/>
    <col min="3342" max="3351" width="0" style="4" hidden="1" customWidth="1"/>
    <col min="3352" max="3584" width="12" style="4"/>
    <col min="3585" max="3585" width="5.85546875" style="4" customWidth="1"/>
    <col min="3586" max="3587" width="5.7109375" style="4" customWidth="1"/>
    <col min="3588" max="3588" width="6.42578125" style="4" customWidth="1"/>
    <col min="3589" max="3589" width="5" style="4" customWidth="1"/>
    <col min="3590" max="3590" width="6.28515625" style="4" customWidth="1"/>
    <col min="3591" max="3591" width="6" style="4" customWidth="1"/>
    <col min="3592" max="3592" width="6.85546875" style="4" customWidth="1"/>
    <col min="3593" max="3593" width="10.140625" style="4" customWidth="1"/>
    <col min="3594" max="3594" width="67.7109375" style="4" customWidth="1"/>
    <col min="3595" max="3595" width="14.42578125" style="4" customWidth="1"/>
    <col min="3596" max="3596" width="13.28515625" style="4" customWidth="1"/>
    <col min="3597" max="3597" width="15" style="4" customWidth="1"/>
    <col min="3598" max="3607" width="0" style="4" hidden="1" customWidth="1"/>
    <col min="3608" max="3840" width="12" style="4"/>
    <col min="3841" max="3841" width="5.85546875" style="4" customWidth="1"/>
    <col min="3842" max="3843" width="5.7109375" style="4" customWidth="1"/>
    <col min="3844" max="3844" width="6.42578125" style="4" customWidth="1"/>
    <col min="3845" max="3845" width="5" style="4" customWidth="1"/>
    <col min="3846" max="3846" width="6.28515625" style="4" customWidth="1"/>
    <col min="3847" max="3847" width="6" style="4" customWidth="1"/>
    <col min="3848" max="3848" width="6.85546875" style="4" customWidth="1"/>
    <col min="3849" max="3849" width="10.140625" style="4" customWidth="1"/>
    <col min="3850" max="3850" width="67.7109375" style="4" customWidth="1"/>
    <col min="3851" max="3851" width="14.42578125" style="4" customWidth="1"/>
    <col min="3852" max="3852" width="13.28515625" style="4" customWidth="1"/>
    <col min="3853" max="3853" width="15" style="4" customWidth="1"/>
    <col min="3854" max="3863" width="0" style="4" hidden="1" customWidth="1"/>
    <col min="3864" max="4096" width="12" style="4"/>
    <col min="4097" max="4097" width="5.85546875" style="4" customWidth="1"/>
    <col min="4098" max="4099" width="5.7109375" style="4" customWidth="1"/>
    <col min="4100" max="4100" width="6.42578125" style="4" customWidth="1"/>
    <col min="4101" max="4101" width="5" style="4" customWidth="1"/>
    <col min="4102" max="4102" width="6.28515625" style="4" customWidth="1"/>
    <col min="4103" max="4103" width="6" style="4" customWidth="1"/>
    <col min="4104" max="4104" width="6.85546875" style="4" customWidth="1"/>
    <col min="4105" max="4105" width="10.140625" style="4" customWidth="1"/>
    <col min="4106" max="4106" width="67.7109375" style="4" customWidth="1"/>
    <col min="4107" max="4107" width="14.42578125" style="4" customWidth="1"/>
    <col min="4108" max="4108" width="13.28515625" style="4" customWidth="1"/>
    <col min="4109" max="4109" width="15" style="4" customWidth="1"/>
    <col min="4110" max="4119" width="0" style="4" hidden="1" customWidth="1"/>
    <col min="4120" max="4352" width="12" style="4"/>
    <col min="4353" max="4353" width="5.85546875" style="4" customWidth="1"/>
    <col min="4354" max="4355" width="5.7109375" style="4" customWidth="1"/>
    <col min="4356" max="4356" width="6.42578125" style="4" customWidth="1"/>
    <col min="4357" max="4357" width="5" style="4" customWidth="1"/>
    <col min="4358" max="4358" width="6.28515625" style="4" customWidth="1"/>
    <col min="4359" max="4359" width="6" style="4" customWidth="1"/>
    <col min="4360" max="4360" width="6.85546875" style="4" customWidth="1"/>
    <col min="4361" max="4361" width="10.140625" style="4" customWidth="1"/>
    <col min="4362" max="4362" width="67.7109375" style="4" customWidth="1"/>
    <col min="4363" max="4363" width="14.42578125" style="4" customWidth="1"/>
    <col min="4364" max="4364" width="13.28515625" style="4" customWidth="1"/>
    <col min="4365" max="4365" width="15" style="4" customWidth="1"/>
    <col min="4366" max="4375" width="0" style="4" hidden="1" customWidth="1"/>
    <col min="4376" max="4608" width="12" style="4"/>
    <col min="4609" max="4609" width="5.85546875" style="4" customWidth="1"/>
    <col min="4610" max="4611" width="5.7109375" style="4" customWidth="1"/>
    <col min="4612" max="4612" width="6.42578125" style="4" customWidth="1"/>
    <col min="4613" max="4613" width="5" style="4" customWidth="1"/>
    <col min="4614" max="4614" width="6.28515625" style="4" customWidth="1"/>
    <col min="4615" max="4615" width="6" style="4" customWidth="1"/>
    <col min="4616" max="4616" width="6.85546875" style="4" customWidth="1"/>
    <col min="4617" max="4617" width="10.140625" style="4" customWidth="1"/>
    <col min="4618" max="4618" width="67.7109375" style="4" customWidth="1"/>
    <col min="4619" max="4619" width="14.42578125" style="4" customWidth="1"/>
    <col min="4620" max="4620" width="13.28515625" style="4" customWidth="1"/>
    <col min="4621" max="4621" width="15" style="4" customWidth="1"/>
    <col min="4622" max="4631" width="0" style="4" hidden="1" customWidth="1"/>
    <col min="4632" max="4864" width="12" style="4"/>
    <col min="4865" max="4865" width="5.85546875" style="4" customWidth="1"/>
    <col min="4866" max="4867" width="5.7109375" style="4" customWidth="1"/>
    <col min="4868" max="4868" width="6.42578125" style="4" customWidth="1"/>
    <col min="4869" max="4869" width="5" style="4" customWidth="1"/>
    <col min="4870" max="4870" width="6.28515625" style="4" customWidth="1"/>
    <col min="4871" max="4871" width="6" style="4" customWidth="1"/>
    <col min="4872" max="4872" width="6.85546875" style="4" customWidth="1"/>
    <col min="4873" max="4873" width="10.140625" style="4" customWidth="1"/>
    <col min="4874" max="4874" width="67.7109375" style="4" customWidth="1"/>
    <col min="4875" max="4875" width="14.42578125" style="4" customWidth="1"/>
    <col min="4876" max="4876" width="13.28515625" style="4" customWidth="1"/>
    <col min="4877" max="4877" width="15" style="4" customWidth="1"/>
    <col min="4878" max="4887" width="0" style="4" hidden="1" customWidth="1"/>
    <col min="4888" max="5120" width="12" style="4"/>
    <col min="5121" max="5121" width="5.85546875" style="4" customWidth="1"/>
    <col min="5122" max="5123" width="5.7109375" style="4" customWidth="1"/>
    <col min="5124" max="5124" width="6.42578125" style="4" customWidth="1"/>
    <col min="5125" max="5125" width="5" style="4" customWidth="1"/>
    <col min="5126" max="5126" width="6.28515625" style="4" customWidth="1"/>
    <col min="5127" max="5127" width="6" style="4" customWidth="1"/>
    <col min="5128" max="5128" width="6.85546875" style="4" customWidth="1"/>
    <col min="5129" max="5129" width="10.140625" style="4" customWidth="1"/>
    <col min="5130" max="5130" width="67.7109375" style="4" customWidth="1"/>
    <col min="5131" max="5131" width="14.42578125" style="4" customWidth="1"/>
    <col min="5132" max="5132" width="13.28515625" style="4" customWidth="1"/>
    <col min="5133" max="5133" width="15" style="4" customWidth="1"/>
    <col min="5134" max="5143" width="0" style="4" hidden="1" customWidth="1"/>
    <col min="5144" max="5376" width="12" style="4"/>
    <col min="5377" max="5377" width="5.85546875" style="4" customWidth="1"/>
    <col min="5378" max="5379" width="5.7109375" style="4" customWidth="1"/>
    <col min="5380" max="5380" width="6.42578125" style="4" customWidth="1"/>
    <col min="5381" max="5381" width="5" style="4" customWidth="1"/>
    <col min="5382" max="5382" width="6.28515625" style="4" customWidth="1"/>
    <col min="5383" max="5383" width="6" style="4" customWidth="1"/>
    <col min="5384" max="5384" width="6.85546875" style="4" customWidth="1"/>
    <col min="5385" max="5385" width="10.140625" style="4" customWidth="1"/>
    <col min="5386" max="5386" width="67.7109375" style="4" customWidth="1"/>
    <col min="5387" max="5387" width="14.42578125" style="4" customWidth="1"/>
    <col min="5388" max="5388" width="13.28515625" style="4" customWidth="1"/>
    <col min="5389" max="5389" width="15" style="4" customWidth="1"/>
    <col min="5390" max="5399" width="0" style="4" hidden="1" customWidth="1"/>
    <col min="5400" max="5632" width="12" style="4"/>
    <col min="5633" max="5633" width="5.85546875" style="4" customWidth="1"/>
    <col min="5634" max="5635" width="5.7109375" style="4" customWidth="1"/>
    <col min="5636" max="5636" width="6.42578125" style="4" customWidth="1"/>
    <col min="5637" max="5637" width="5" style="4" customWidth="1"/>
    <col min="5638" max="5638" width="6.28515625" style="4" customWidth="1"/>
    <col min="5639" max="5639" width="6" style="4" customWidth="1"/>
    <col min="5640" max="5640" width="6.85546875" style="4" customWidth="1"/>
    <col min="5641" max="5641" width="10.140625" style="4" customWidth="1"/>
    <col min="5642" max="5642" width="67.7109375" style="4" customWidth="1"/>
    <col min="5643" max="5643" width="14.42578125" style="4" customWidth="1"/>
    <col min="5644" max="5644" width="13.28515625" style="4" customWidth="1"/>
    <col min="5645" max="5645" width="15" style="4" customWidth="1"/>
    <col min="5646" max="5655" width="0" style="4" hidden="1" customWidth="1"/>
    <col min="5656" max="5888" width="12" style="4"/>
    <col min="5889" max="5889" width="5.85546875" style="4" customWidth="1"/>
    <col min="5890" max="5891" width="5.7109375" style="4" customWidth="1"/>
    <col min="5892" max="5892" width="6.42578125" style="4" customWidth="1"/>
    <col min="5893" max="5893" width="5" style="4" customWidth="1"/>
    <col min="5894" max="5894" width="6.28515625" style="4" customWidth="1"/>
    <col min="5895" max="5895" width="6" style="4" customWidth="1"/>
    <col min="5896" max="5896" width="6.85546875" style="4" customWidth="1"/>
    <col min="5897" max="5897" width="10.140625" style="4" customWidth="1"/>
    <col min="5898" max="5898" width="67.7109375" style="4" customWidth="1"/>
    <col min="5899" max="5899" width="14.42578125" style="4" customWidth="1"/>
    <col min="5900" max="5900" width="13.28515625" style="4" customWidth="1"/>
    <col min="5901" max="5901" width="15" style="4" customWidth="1"/>
    <col min="5902" max="5911" width="0" style="4" hidden="1" customWidth="1"/>
    <col min="5912" max="6144" width="12" style="4"/>
    <col min="6145" max="6145" width="5.85546875" style="4" customWidth="1"/>
    <col min="6146" max="6147" width="5.7109375" style="4" customWidth="1"/>
    <col min="6148" max="6148" width="6.42578125" style="4" customWidth="1"/>
    <col min="6149" max="6149" width="5" style="4" customWidth="1"/>
    <col min="6150" max="6150" width="6.28515625" style="4" customWidth="1"/>
    <col min="6151" max="6151" width="6" style="4" customWidth="1"/>
    <col min="6152" max="6152" width="6.85546875" style="4" customWidth="1"/>
    <col min="6153" max="6153" width="10.140625" style="4" customWidth="1"/>
    <col min="6154" max="6154" width="67.7109375" style="4" customWidth="1"/>
    <col min="6155" max="6155" width="14.42578125" style="4" customWidth="1"/>
    <col min="6156" max="6156" width="13.28515625" style="4" customWidth="1"/>
    <col min="6157" max="6157" width="15" style="4" customWidth="1"/>
    <col min="6158" max="6167" width="0" style="4" hidden="1" customWidth="1"/>
    <col min="6168" max="6400" width="12" style="4"/>
    <col min="6401" max="6401" width="5.85546875" style="4" customWidth="1"/>
    <col min="6402" max="6403" width="5.7109375" style="4" customWidth="1"/>
    <col min="6404" max="6404" width="6.42578125" style="4" customWidth="1"/>
    <col min="6405" max="6405" width="5" style="4" customWidth="1"/>
    <col min="6406" max="6406" width="6.28515625" style="4" customWidth="1"/>
    <col min="6407" max="6407" width="6" style="4" customWidth="1"/>
    <col min="6408" max="6408" width="6.85546875" style="4" customWidth="1"/>
    <col min="6409" max="6409" width="10.140625" style="4" customWidth="1"/>
    <col min="6410" max="6410" width="67.7109375" style="4" customWidth="1"/>
    <col min="6411" max="6411" width="14.42578125" style="4" customWidth="1"/>
    <col min="6412" max="6412" width="13.28515625" style="4" customWidth="1"/>
    <col min="6413" max="6413" width="15" style="4" customWidth="1"/>
    <col min="6414" max="6423" width="0" style="4" hidden="1" customWidth="1"/>
    <col min="6424" max="6656" width="12" style="4"/>
    <col min="6657" max="6657" width="5.85546875" style="4" customWidth="1"/>
    <col min="6658" max="6659" width="5.7109375" style="4" customWidth="1"/>
    <col min="6660" max="6660" width="6.42578125" style="4" customWidth="1"/>
    <col min="6661" max="6661" width="5" style="4" customWidth="1"/>
    <col min="6662" max="6662" width="6.28515625" style="4" customWidth="1"/>
    <col min="6663" max="6663" width="6" style="4" customWidth="1"/>
    <col min="6664" max="6664" width="6.85546875" style="4" customWidth="1"/>
    <col min="6665" max="6665" width="10.140625" style="4" customWidth="1"/>
    <col min="6666" max="6666" width="67.7109375" style="4" customWidth="1"/>
    <col min="6667" max="6667" width="14.42578125" style="4" customWidth="1"/>
    <col min="6668" max="6668" width="13.28515625" style="4" customWidth="1"/>
    <col min="6669" max="6669" width="15" style="4" customWidth="1"/>
    <col min="6670" max="6679" width="0" style="4" hidden="1" customWidth="1"/>
    <col min="6680" max="6912" width="12" style="4"/>
    <col min="6913" max="6913" width="5.85546875" style="4" customWidth="1"/>
    <col min="6914" max="6915" width="5.7109375" style="4" customWidth="1"/>
    <col min="6916" max="6916" width="6.42578125" style="4" customWidth="1"/>
    <col min="6917" max="6917" width="5" style="4" customWidth="1"/>
    <col min="6918" max="6918" width="6.28515625" style="4" customWidth="1"/>
    <col min="6919" max="6919" width="6" style="4" customWidth="1"/>
    <col min="6920" max="6920" width="6.85546875" style="4" customWidth="1"/>
    <col min="6921" max="6921" width="10.140625" style="4" customWidth="1"/>
    <col min="6922" max="6922" width="67.7109375" style="4" customWidth="1"/>
    <col min="6923" max="6923" width="14.42578125" style="4" customWidth="1"/>
    <col min="6924" max="6924" width="13.28515625" style="4" customWidth="1"/>
    <col min="6925" max="6925" width="15" style="4" customWidth="1"/>
    <col min="6926" max="6935" width="0" style="4" hidden="1" customWidth="1"/>
    <col min="6936" max="7168" width="12" style="4"/>
    <col min="7169" max="7169" width="5.85546875" style="4" customWidth="1"/>
    <col min="7170" max="7171" width="5.7109375" style="4" customWidth="1"/>
    <col min="7172" max="7172" width="6.42578125" style="4" customWidth="1"/>
    <col min="7173" max="7173" width="5" style="4" customWidth="1"/>
    <col min="7174" max="7174" width="6.28515625" style="4" customWidth="1"/>
    <col min="7175" max="7175" width="6" style="4" customWidth="1"/>
    <col min="7176" max="7176" width="6.85546875" style="4" customWidth="1"/>
    <col min="7177" max="7177" width="10.140625" style="4" customWidth="1"/>
    <col min="7178" max="7178" width="67.7109375" style="4" customWidth="1"/>
    <col min="7179" max="7179" width="14.42578125" style="4" customWidth="1"/>
    <col min="7180" max="7180" width="13.28515625" style="4" customWidth="1"/>
    <col min="7181" max="7181" width="15" style="4" customWidth="1"/>
    <col min="7182" max="7191" width="0" style="4" hidden="1" customWidth="1"/>
    <col min="7192" max="7424" width="12" style="4"/>
    <col min="7425" max="7425" width="5.85546875" style="4" customWidth="1"/>
    <col min="7426" max="7427" width="5.7109375" style="4" customWidth="1"/>
    <col min="7428" max="7428" width="6.42578125" style="4" customWidth="1"/>
    <col min="7429" max="7429" width="5" style="4" customWidth="1"/>
    <col min="7430" max="7430" width="6.28515625" style="4" customWidth="1"/>
    <col min="7431" max="7431" width="6" style="4" customWidth="1"/>
    <col min="7432" max="7432" width="6.85546875" style="4" customWidth="1"/>
    <col min="7433" max="7433" width="10.140625" style="4" customWidth="1"/>
    <col min="7434" max="7434" width="67.7109375" style="4" customWidth="1"/>
    <col min="7435" max="7435" width="14.42578125" style="4" customWidth="1"/>
    <col min="7436" max="7436" width="13.28515625" style="4" customWidth="1"/>
    <col min="7437" max="7437" width="15" style="4" customWidth="1"/>
    <col min="7438" max="7447" width="0" style="4" hidden="1" customWidth="1"/>
    <col min="7448" max="7680" width="12" style="4"/>
    <col min="7681" max="7681" width="5.85546875" style="4" customWidth="1"/>
    <col min="7682" max="7683" width="5.7109375" style="4" customWidth="1"/>
    <col min="7684" max="7684" width="6.42578125" style="4" customWidth="1"/>
    <col min="7685" max="7685" width="5" style="4" customWidth="1"/>
    <col min="7686" max="7686" width="6.28515625" style="4" customWidth="1"/>
    <col min="7687" max="7687" width="6" style="4" customWidth="1"/>
    <col min="7688" max="7688" width="6.85546875" style="4" customWidth="1"/>
    <col min="7689" max="7689" width="10.140625" style="4" customWidth="1"/>
    <col min="7690" max="7690" width="67.7109375" style="4" customWidth="1"/>
    <col min="7691" max="7691" width="14.42578125" style="4" customWidth="1"/>
    <col min="7692" max="7692" width="13.28515625" style="4" customWidth="1"/>
    <col min="7693" max="7693" width="15" style="4" customWidth="1"/>
    <col min="7694" max="7703" width="0" style="4" hidden="1" customWidth="1"/>
    <col min="7704" max="7936" width="12" style="4"/>
    <col min="7937" max="7937" width="5.85546875" style="4" customWidth="1"/>
    <col min="7938" max="7939" width="5.7109375" style="4" customWidth="1"/>
    <col min="7940" max="7940" width="6.42578125" style="4" customWidth="1"/>
    <col min="7941" max="7941" width="5" style="4" customWidth="1"/>
    <col min="7942" max="7942" width="6.28515625" style="4" customWidth="1"/>
    <col min="7943" max="7943" width="6" style="4" customWidth="1"/>
    <col min="7944" max="7944" width="6.85546875" style="4" customWidth="1"/>
    <col min="7945" max="7945" width="10.140625" style="4" customWidth="1"/>
    <col min="7946" max="7946" width="67.7109375" style="4" customWidth="1"/>
    <col min="7947" max="7947" width="14.42578125" style="4" customWidth="1"/>
    <col min="7948" max="7948" width="13.28515625" style="4" customWidth="1"/>
    <col min="7949" max="7949" width="15" style="4" customWidth="1"/>
    <col min="7950" max="7959" width="0" style="4" hidden="1" customWidth="1"/>
    <col min="7960" max="8192" width="12" style="4"/>
    <col min="8193" max="8193" width="5.85546875" style="4" customWidth="1"/>
    <col min="8194" max="8195" width="5.7109375" style="4" customWidth="1"/>
    <col min="8196" max="8196" width="6.42578125" style="4" customWidth="1"/>
    <col min="8197" max="8197" width="5" style="4" customWidth="1"/>
    <col min="8198" max="8198" width="6.28515625" style="4" customWidth="1"/>
    <col min="8199" max="8199" width="6" style="4" customWidth="1"/>
    <col min="8200" max="8200" width="6.85546875" style="4" customWidth="1"/>
    <col min="8201" max="8201" width="10.140625" style="4" customWidth="1"/>
    <col min="8202" max="8202" width="67.7109375" style="4" customWidth="1"/>
    <col min="8203" max="8203" width="14.42578125" style="4" customWidth="1"/>
    <col min="8204" max="8204" width="13.28515625" style="4" customWidth="1"/>
    <col min="8205" max="8205" width="15" style="4" customWidth="1"/>
    <col min="8206" max="8215" width="0" style="4" hidden="1" customWidth="1"/>
    <col min="8216" max="8448" width="12" style="4"/>
    <col min="8449" max="8449" width="5.85546875" style="4" customWidth="1"/>
    <col min="8450" max="8451" width="5.7109375" style="4" customWidth="1"/>
    <col min="8452" max="8452" width="6.42578125" style="4" customWidth="1"/>
    <col min="8453" max="8453" width="5" style="4" customWidth="1"/>
    <col min="8454" max="8454" width="6.28515625" style="4" customWidth="1"/>
    <col min="8455" max="8455" width="6" style="4" customWidth="1"/>
    <col min="8456" max="8456" width="6.85546875" style="4" customWidth="1"/>
    <col min="8457" max="8457" width="10.140625" style="4" customWidth="1"/>
    <col min="8458" max="8458" width="67.7109375" style="4" customWidth="1"/>
    <col min="8459" max="8459" width="14.42578125" style="4" customWidth="1"/>
    <col min="8460" max="8460" width="13.28515625" style="4" customWidth="1"/>
    <col min="8461" max="8461" width="15" style="4" customWidth="1"/>
    <col min="8462" max="8471" width="0" style="4" hidden="1" customWidth="1"/>
    <col min="8472" max="8704" width="12" style="4"/>
    <col min="8705" max="8705" width="5.85546875" style="4" customWidth="1"/>
    <col min="8706" max="8707" width="5.7109375" style="4" customWidth="1"/>
    <col min="8708" max="8708" width="6.42578125" style="4" customWidth="1"/>
    <col min="8709" max="8709" width="5" style="4" customWidth="1"/>
    <col min="8710" max="8710" width="6.28515625" style="4" customWidth="1"/>
    <col min="8711" max="8711" width="6" style="4" customWidth="1"/>
    <col min="8712" max="8712" width="6.85546875" style="4" customWidth="1"/>
    <col min="8713" max="8713" width="10.140625" style="4" customWidth="1"/>
    <col min="8714" max="8714" width="67.7109375" style="4" customWidth="1"/>
    <col min="8715" max="8715" width="14.42578125" style="4" customWidth="1"/>
    <col min="8716" max="8716" width="13.28515625" style="4" customWidth="1"/>
    <col min="8717" max="8717" width="15" style="4" customWidth="1"/>
    <col min="8718" max="8727" width="0" style="4" hidden="1" customWidth="1"/>
    <col min="8728" max="8960" width="12" style="4"/>
    <col min="8961" max="8961" width="5.85546875" style="4" customWidth="1"/>
    <col min="8962" max="8963" width="5.7109375" style="4" customWidth="1"/>
    <col min="8964" max="8964" width="6.42578125" style="4" customWidth="1"/>
    <col min="8965" max="8965" width="5" style="4" customWidth="1"/>
    <col min="8966" max="8966" width="6.28515625" style="4" customWidth="1"/>
    <col min="8967" max="8967" width="6" style="4" customWidth="1"/>
    <col min="8968" max="8968" width="6.85546875" style="4" customWidth="1"/>
    <col min="8969" max="8969" width="10.140625" style="4" customWidth="1"/>
    <col min="8970" max="8970" width="67.7109375" style="4" customWidth="1"/>
    <col min="8971" max="8971" width="14.42578125" style="4" customWidth="1"/>
    <col min="8972" max="8972" width="13.28515625" style="4" customWidth="1"/>
    <col min="8973" max="8973" width="15" style="4" customWidth="1"/>
    <col min="8974" max="8983" width="0" style="4" hidden="1" customWidth="1"/>
    <col min="8984" max="9216" width="12" style="4"/>
    <col min="9217" max="9217" width="5.85546875" style="4" customWidth="1"/>
    <col min="9218" max="9219" width="5.7109375" style="4" customWidth="1"/>
    <col min="9220" max="9220" width="6.42578125" style="4" customWidth="1"/>
    <col min="9221" max="9221" width="5" style="4" customWidth="1"/>
    <col min="9222" max="9222" width="6.28515625" style="4" customWidth="1"/>
    <col min="9223" max="9223" width="6" style="4" customWidth="1"/>
    <col min="9224" max="9224" width="6.85546875" style="4" customWidth="1"/>
    <col min="9225" max="9225" width="10.140625" style="4" customWidth="1"/>
    <col min="9226" max="9226" width="67.7109375" style="4" customWidth="1"/>
    <col min="9227" max="9227" width="14.42578125" style="4" customWidth="1"/>
    <col min="9228" max="9228" width="13.28515625" style="4" customWidth="1"/>
    <col min="9229" max="9229" width="15" style="4" customWidth="1"/>
    <col min="9230" max="9239" width="0" style="4" hidden="1" customWidth="1"/>
    <col min="9240" max="9472" width="12" style="4"/>
    <col min="9473" max="9473" width="5.85546875" style="4" customWidth="1"/>
    <col min="9474" max="9475" width="5.7109375" style="4" customWidth="1"/>
    <col min="9476" max="9476" width="6.42578125" style="4" customWidth="1"/>
    <col min="9477" max="9477" width="5" style="4" customWidth="1"/>
    <col min="9478" max="9478" width="6.28515625" style="4" customWidth="1"/>
    <col min="9479" max="9479" width="6" style="4" customWidth="1"/>
    <col min="9480" max="9480" width="6.85546875" style="4" customWidth="1"/>
    <col min="9481" max="9481" width="10.140625" style="4" customWidth="1"/>
    <col min="9482" max="9482" width="67.7109375" style="4" customWidth="1"/>
    <col min="9483" max="9483" width="14.42578125" style="4" customWidth="1"/>
    <col min="9484" max="9484" width="13.28515625" style="4" customWidth="1"/>
    <col min="9485" max="9485" width="15" style="4" customWidth="1"/>
    <col min="9486" max="9495" width="0" style="4" hidden="1" customWidth="1"/>
    <col min="9496" max="9728" width="12" style="4"/>
    <col min="9729" max="9729" width="5.85546875" style="4" customWidth="1"/>
    <col min="9730" max="9731" width="5.7109375" style="4" customWidth="1"/>
    <col min="9732" max="9732" width="6.42578125" style="4" customWidth="1"/>
    <col min="9733" max="9733" width="5" style="4" customWidth="1"/>
    <col min="9734" max="9734" width="6.28515625" style="4" customWidth="1"/>
    <col min="9735" max="9735" width="6" style="4" customWidth="1"/>
    <col min="9736" max="9736" width="6.85546875" style="4" customWidth="1"/>
    <col min="9737" max="9737" width="10.140625" style="4" customWidth="1"/>
    <col min="9738" max="9738" width="67.7109375" style="4" customWidth="1"/>
    <col min="9739" max="9739" width="14.42578125" style="4" customWidth="1"/>
    <col min="9740" max="9740" width="13.28515625" style="4" customWidth="1"/>
    <col min="9741" max="9741" width="15" style="4" customWidth="1"/>
    <col min="9742" max="9751" width="0" style="4" hidden="1" customWidth="1"/>
    <col min="9752" max="9984" width="12" style="4"/>
    <col min="9985" max="9985" width="5.85546875" style="4" customWidth="1"/>
    <col min="9986" max="9987" width="5.7109375" style="4" customWidth="1"/>
    <col min="9988" max="9988" width="6.42578125" style="4" customWidth="1"/>
    <col min="9989" max="9989" width="5" style="4" customWidth="1"/>
    <col min="9990" max="9990" width="6.28515625" style="4" customWidth="1"/>
    <col min="9991" max="9991" width="6" style="4" customWidth="1"/>
    <col min="9992" max="9992" width="6.85546875" style="4" customWidth="1"/>
    <col min="9993" max="9993" width="10.140625" style="4" customWidth="1"/>
    <col min="9994" max="9994" width="67.7109375" style="4" customWidth="1"/>
    <col min="9995" max="9995" width="14.42578125" style="4" customWidth="1"/>
    <col min="9996" max="9996" width="13.28515625" style="4" customWidth="1"/>
    <col min="9997" max="9997" width="15" style="4" customWidth="1"/>
    <col min="9998" max="10007" width="0" style="4" hidden="1" customWidth="1"/>
    <col min="10008" max="10240" width="12" style="4"/>
    <col min="10241" max="10241" width="5.85546875" style="4" customWidth="1"/>
    <col min="10242" max="10243" width="5.7109375" style="4" customWidth="1"/>
    <col min="10244" max="10244" width="6.42578125" style="4" customWidth="1"/>
    <col min="10245" max="10245" width="5" style="4" customWidth="1"/>
    <col min="10246" max="10246" width="6.28515625" style="4" customWidth="1"/>
    <col min="10247" max="10247" width="6" style="4" customWidth="1"/>
    <col min="10248" max="10248" width="6.85546875" style="4" customWidth="1"/>
    <col min="10249" max="10249" width="10.140625" style="4" customWidth="1"/>
    <col min="10250" max="10250" width="67.7109375" style="4" customWidth="1"/>
    <col min="10251" max="10251" width="14.42578125" style="4" customWidth="1"/>
    <col min="10252" max="10252" width="13.28515625" style="4" customWidth="1"/>
    <col min="10253" max="10253" width="15" style="4" customWidth="1"/>
    <col min="10254" max="10263" width="0" style="4" hidden="1" customWidth="1"/>
    <col min="10264" max="10496" width="12" style="4"/>
    <col min="10497" max="10497" width="5.85546875" style="4" customWidth="1"/>
    <col min="10498" max="10499" width="5.7109375" style="4" customWidth="1"/>
    <col min="10500" max="10500" width="6.42578125" style="4" customWidth="1"/>
    <col min="10501" max="10501" width="5" style="4" customWidth="1"/>
    <col min="10502" max="10502" width="6.28515625" style="4" customWidth="1"/>
    <col min="10503" max="10503" width="6" style="4" customWidth="1"/>
    <col min="10504" max="10504" width="6.85546875" style="4" customWidth="1"/>
    <col min="10505" max="10505" width="10.140625" style="4" customWidth="1"/>
    <col min="10506" max="10506" width="67.7109375" style="4" customWidth="1"/>
    <col min="10507" max="10507" width="14.42578125" style="4" customWidth="1"/>
    <col min="10508" max="10508" width="13.28515625" style="4" customWidth="1"/>
    <col min="10509" max="10509" width="15" style="4" customWidth="1"/>
    <col min="10510" max="10519" width="0" style="4" hidden="1" customWidth="1"/>
    <col min="10520" max="10752" width="12" style="4"/>
    <col min="10753" max="10753" width="5.85546875" style="4" customWidth="1"/>
    <col min="10754" max="10755" width="5.7109375" style="4" customWidth="1"/>
    <col min="10756" max="10756" width="6.42578125" style="4" customWidth="1"/>
    <col min="10757" max="10757" width="5" style="4" customWidth="1"/>
    <col min="10758" max="10758" width="6.28515625" style="4" customWidth="1"/>
    <col min="10759" max="10759" width="6" style="4" customWidth="1"/>
    <col min="10760" max="10760" width="6.85546875" style="4" customWidth="1"/>
    <col min="10761" max="10761" width="10.140625" style="4" customWidth="1"/>
    <col min="10762" max="10762" width="67.7109375" style="4" customWidth="1"/>
    <col min="10763" max="10763" width="14.42578125" style="4" customWidth="1"/>
    <col min="10764" max="10764" width="13.28515625" style="4" customWidth="1"/>
    <col min="10765" max="10765" width="15" style="4" customWidth="1"/>
    <col min="10766" max="10775" width="0" style="4" hidden="1" customWidth="1"/>
    <col min="10776" max="11008" width="12" style="4"/>
    <col min="11009" max="11009" width="5.85546875" style="4" customWidth="1"/>
    <col min="11010" max="11011" width="5.7109375" style="4" customWidth="1"/>
    <col min="11012" max="11012" width="6.42578125" style="4" customWidth="1"/>
    <col min="11013" max="11013" width="5" style="4" customWidth="1"/>
    <col min="11014" max="11014" width="6.28515625" style="4" customWidth="1"/>
    <col min="11015" max="11015" width="6" style="4" customWidth="1"/>
    <col min="11016" max="11016" width="6.85546875" style="4" customWidth="1"/>
    <col min="11017" max="11017" width="10.140625" style="4" customWidth="1"/>
    <col min="11018" max="11018" width="67.7109375" style="4" customWidth="1"/>
    <col min="11019" max="11019" width="14.42578125" style="4" customWidth="1"/>
    <col min="11020" max="11020" width="13.28515625" style="4" customWidth="1"/>
    <col min="11021" max="11021" width="15" style="4" customWidth="1"/>
    <col min="11022" max="11031" width="0" style="4" hidden="1" customWidth="1"/>
    <col min="11032" max="11264" width="12" style="4"/>
    <col min="11265" max="11265" width="5.85546875" style="4" customWidth="1"/>
    <col min="11266" max="11267" width="5.7109375" style="4" customWidth="1"/>
    <col min="11268" max="11268" width="6.42578125" style="4" customWidth="1"/>
    <col min="11269" max="11269" width="5" style="4" customWidth="1"/>
    <col min="11270" max="11270" width="6.28515625" style="4" customWidth="1"/>
    <col min="11271" max="11271" width="6" style="4" customWidth="1"/>
    <col min="11272" max="11272" width="6.85546875" style="4" customWidth="1"/>
    <col min="11273" max="11273" width="10.140625" style="4" customWidth="1"/>
    <col min="11274" max="11274" width="67.7109375" style="4" customWidth="1"/>
    <col min="11275" max="11275" width="14.42578125" style="4" customWidth="1"/>
    <col min="11276" max="11276" width="13.28515625" style="4" customWidth="1"/>
    <col min="11277" max="11277" width="15" style="4" customWidth="1"/>
    <col min="11278" max="11287" width="0" style="4" hidden="1" customWidth="1"/>
    <col min="11288" max="11520" width="12" style="4"/>
    <col min="11521" max="11521" width="5.85546875" style="4" customWidth="1"/>
    <col min="11522" max="11523" width="5.7109375" style="4" customWidth="1"/>
    <col min="11524" max="11524" width="6.42578125" style="4" customWidth="1"/>
    <col min="11525" max="11525" width="5" style="4" customWidth="1"/>
    <col min="11526" max="11526" width="6.28515625" style="4" customWidth="1"/>
    <col min="11527" max="11527" width="6" style="4" customWidth="1"/>
    <col min="11528" max="11528" width="6.85546875" style="4" customWidth="1"/>
    <col min="11529" max="11529" width="10.140625" style="4" customWidth="1"/>
    <col min="11530" max="11530" width="67.7109375" style="4" customWidth="1"/>
    <col min="11531" max="11531" width="14.42578125" style="4" customWidth="1"/>
    <col min="11532" max="11532" width="13.28515625" style="4" customWidth="1"/>
    <col min="11533" max="11533" width="15" style="4" customWidth="1"/>
    <col min="11534" max="11543" width="0" style="4" hidden="1" customWidth="1"/>
    <col min="11544" max="11776" width="12" style="4"/>
    <col min="11777" max="11777" width="5.85546875" style="4" customWidth="1"/>
    <col min="11778" max="11779" width="5.7109375" style="4" customWidth="1"/>
    <col min="11780" max="11780" width="6.42578125" style="4" customWidth="1"/>
    <col min="11781" max="11781" width="5" style="4" customWidth="1"/>
    <col min="11782" max="11782" width="6.28515625" style="4" customWidth="1"/>
    <col min="11783" max="11783" width="6" style="4" customWidth="1"/>
    <col min="11784" max="11784" width="6.85546875" style="4" customWidth="1"/>
    <col min="11785" max="11785" width="10.140625" style="4" customWidth="1"/>
    <col min="11786" max="11786" width="67.7109375" style="4" customWidth="1"/>
    <col min="11787" max="11787" width="14.42578125" style="4" customWidth="1"/>
    <col min="11788" max="11788" width="13.28515625" style="4" customWidth="1"/>
    <col min="11789" max="11789" width="15" style="4" customWidth="1"/>
    <col min="11790" max="11799" width="0" style="4" hidden="1" customWidth="1"/>
    <col min="11800" max="12032" width="12" style="4"/>
    <col min="12033" max="12033" width="5.85546875" style="4" customWidth="1"/>
    <col min="12034" max="12035" width="5.7109375" style="4" customWidth="1"/>
    <col min="12036" max="12036" width="6.42578125" style="4" customWidth="1"/>
    <col min="12037" max="12037" width="5" style="4" customWidth="1"/>
    <col min="12038" max="12038" width="6.28515625" style="4" customWidth="1"/>
    <col min="12039" max="12039" width="6" style="4" customWidth="1"/>
    <col min="12040" max="12040" width="6.85546875" style="4" customWidth="1"/>
    <col min="12041" max="12041" width="10.140625" style="4" customWidth="1"/>
    <col min="12042" max="12042" width="67.7109375" style="4" customWidth="1"/>
    <col min="12043" max="12043" width="14.42578125" style="4" customWidth="1"/>
    <col min="12044" max="12044" width="13.28515625" style="4" customWidth="1"/>
    <col min="12045" max="12045" width="15" style="4" customWidth="1"/>
    <col min="12046" max="12055" width="0" style="4" hidden="1" customWidth="1"/>
    <col min="12056" max="12288" width="12" style="4"/>
    <col min="12289" max="12289" width="5.85546875" style="4" customWidth="1"/>
    <col min="12290" max="12291" width="5.7109375" style="4" customWidth="1"/>
    <col min="12292" max="12292" width="6.42578125" style="4" customWidth="1"/>
    <col min="12293" max="12293" width="5" style="4" customWidth="1"/>
    <col min="12294" max="12294" width="6.28515625" style="4" customWidth="1"/>
    <col min="12295" max="12295" width="6" style="4" customWidth="1"/>
    <col min="12296" max="12296" width="6.85546875" style="4" customWidth="1"/>
    <col min="12297" max="12297" width="10.140625" style="4" customWidth="1"/>
    <col min="12298" max="12298" width="67.7109375" style="4" customWidth="1"/>
    <col min="12299" max="12299" width="14.42578125" style="4" customWidth="1"/>
    <col min="12300" max="12300" width="13.28515625" style="4" customWidth="1"/>
    <col min="12301" max="12301" width="15" style="4" customWidth="1"/>
    <col min="12302" max="12311" width="0" style="4" hidden="1" customWidth="1"/>
    <col min="12312" max="12544" width="12" style="4"/>
    <col min="12545" max="12545" width="5.85546875" style="4" customWidth="1"/>
    <col min="12546" max="12547" width="5.7109375" style="4" customWidth="1"/>
    <col min="12548" max="12548" width="6.42578125" style="4" customWidth="1"/>
    <col min="12549" max="12549" width="5" style="4" customWidth="1"/>
    <col min="12550" max="12550" width="6.28515625" style="4" customWidth="1"/>
    <col min="12551" max="12551" width="6" style="4" customWidth="1"/>
    <col min="12552" max="12552" width="6.85546875" style="4" customWidth="1"/>
    <col min="12553" max="12553" width="10.140625" style="4" customWidth="1"/>
    <col min="12554" max="12554" width="67.7109375" style="4" customWidth="1"/>
    <col min="12555" max="12555" width="14.42578125" style="4" customWidth="1"/>
    <col min="12556" max="12556" width="13.28515625" style="4" customWidth="1"/>
    <col min="12557" max="12557" width="15" style="4" customWidth="1"/>
    <col min="12558" max="12567" width="0" style="4" hidden="1" customWidth="1"/>
    <col min="12568" max="12800" width="12" style="4"/>
    <col min="12801" max="12801" width="5.85546875" style="4" customWidth="1"/>
    <col min="12802" max="12803" width="5.7109375" style="4" customWidth="1"/>
    <col min="12804" max="12804" width="6.42578125" style="4" customWidth="1"/>
    <col min="12805" max="12805" width="5" style="4" customWidth="1"/>
    <col min="12806" max="12806" width="6.28515625" style="4" customWidth="1"/>
    <col min="12807" max="12807" width="6" style="4" customWidth="1"/>
    <col min="12808" max="12808" width="6.85546875" style="4" customWidth="1"/>
    <col min="12809" max="12809" width="10.140625" style="4" customWidth="1"/>
    <col min="12810" max="12810" width="67.7109375" style="4" customWidth="1"/>
    <col min="12811" max="12811" width="14.42578125" style="4" customWidth="1"/>
    <col min="12812" max="12812" width="13.28515625" style="4" customWidth="1"/>
    <col min="12813" max="12813" width="15" style="4" customWidth="1"/>
    <col min="12814" max="12823" width="0" style="4" hidden="1" customWidth="1"/>
    <col min="12824" max="13056" width="12" style="4"/>
    <col min="13057" max="13057" width="5.85546875" style="4" customWidth="1"/>
    <col min="13058" max="13059" width="5.7109375" style="4" customWidth="1"/>
    <col min="13060" max="13060" width="6.42578125" style="4" customWidth="1"/>
    <col min="13061" max="13061" width="5" style="4" customWidth="1"/>
    <col min="13062" max="13062" width="6.28515625" style="4" customWidth="1"/>
    <col min="13063" max="13063" width="6" style="4" customWidth="1"/>
    <col min="13064" max="13064" width="6.85546875" style="4" customWidth="1"/>
    <col min="13065" max="13065" width="10.140625" style="4" customWidth="1"/>
    <col min="13066" max="13066" width="67.7109375" style="4" customWidth="1"/>
    <col min="13067" max="13067" width="14.42578125" style="4" customWidth="1"/>
    <col min="13068" max="13068" width="13.28515625" style="4" customWidth="1"/>
    <col min="13069" max="13069" width="15" style="4" customWidth="1"/>
    <col min="13070" max="13079" width="0" style="4" hidden="1" customWidth="1"/>
    <col min="13080" max="13312" width="12" style="4"/>
    <col min="13313" max="13313" width="5.85546875" style="4" customWidth="1"/>
    <col min="13314" max="13315" width="5.7109375" style="4" customWidth="1"/>
    <col min="13316" max="13316" width="6.42578125" style="4" customWidth="1"/>
    <col min="13317" max="13317" width="5" style="4" customWidth="1"/>
    <col min="13318" max="13318" width="6.28515625" style="4" customWidth="1"/>
    <col min="13319" max="13319" width="6" style="4" customWidth="1"/>
    <col min="13320" max="13320" width="6.85546875" style="4" customWidth="1"/>
    <col min="13321" max="13321" width="10.140625" style="4" customWidth="1"/>
    <col min="13322" max="13322" width="67.7109375" style="4" customWidth="1"/>
    <col min="13323" max="13323" width="14.42578125" style="4" customWidth="1"/>
    <col min="13324" max="13324" width="13.28515625" style="4" customWidth="1"/>
    <col min="13325" max="13325" width="15" style="4" customWidth="1"/>
    <col min="13326" max="13335" width="0" style="4" hidden="1" customWidth="1"/>
    <col min="13336" max="13568" width="12" style="4"/>
    <col min="13569" max="13569" width="5.85546875" style="4" customWidth="1"/>
    <col min="13570" max="13571" width="5.7109375" style="4" customWidth="1"/>
    <col min="13572" max="13572" width="6.42578125" style="4" customWidth="1"/>
    <col min="13573" max="13573" width="5" style="4" customWidth="1"/>
    <col min="13574" max="13574" width="6.28515625" style="4" customWidth="1"/>
    <col min="13575" max="13575" width="6" style="4" customWidth="1"/>
    <col min="13576" max="13576" width="6.85546875" style="4" customWidth="1"/>
    <col min="13577" max="13577" width="10.140625" style="4" customWidth="1"/>
    <col min="13578" max="13578" width="67.7109375" style="4" customWidth="1"/>
    <col min="13579" max="13579" width="14.42578125" style="4" customWidth="1"/>
    <col min="13580" max="13580" width="13.28515625" style="4" customWidth="1"/>
    <col min="13581" max="13581" width="15" style="4" customWidth="1"/>
    <col min="13582" max="13591" width="0" style="4" hidden="1" customWidth="1"/>
    <col min="13592" max="13824" width="12" style="4"/>
    <col min="13825" max="13825" width="5.85546875" style="4" customWidth="1"/>
    <col min="13826" max="13827" width="5.7109375" style="4" customWidth="1"/>
    <col min="13828" max="13828" width="6.42578125" style="4" customWidth="1"/>
    <col min="13829" max="13829" width="5" style="4" customWidth="1"/>
    <col min="13830" max="13830" width="6.28515625" style="4" customWidth="1"/>
    <col min="13831" max="13831" width="6" style="4" customWidth="1"/>
    <col min="13832" max="13832" width="6.85546875" style="4" customWidth="1"/>
    <col min="13833" max="13833" width="10.140625" style="4" customWidth="1"/>
    <col min="13834" max="13834" width="67.7109375" style="4" customWidth="1"/>
    <col min="13835" max="13835" width="14.42578125" style="4" customWidth="1"/>
    <col min="13836" max="13836" width="13.28515625" style="4" customWidth="1"/>
    <col min="13837" max="13837" width="15" style="4" customWidth="1"/>
    <col min="13838" max="13847" width="0" style="4" hidden="1" customWidth="1"/>
    <col min="13848" max="14080" width="12" style="4"/>
    <col min="14081" max="14081" width="5.85546875" style="4" customWidth="1"/>
    <col min="14082" max="14083" width="5.7109375" style="4" customWidth="1"/>
    <col min="14084" max="14084" width="6.42578125" style="4" customWidth="1"/>
    <col min="14085" max="14085" width="5" style="4" customWidth="1"/>
    <col min="14086" max="14086" width="6.28515625" style="4" customWidth="1"/>
    <col min="14087" max="14087" width="6" style="4" customWidth="1"/>
    <col min="14088" max="14088" width="6.85546875" style="4" customWidth="1"/>
    <col min="14089" max="14089" width="10.140625" style="4" customWidth="1"/>
    <col min="14090" max="14090" width="67.7109375" style="4" customWidth="1"/>
    <col min="14091" max="14091" width="14.42578125" style="4" customWidth="1"/>
    <col min="14092" max="14092" width="13.28515625" style="4" customWidth="1"/>
    <col min="14093" max="14093" width="15" style="4" customWidth="1"/>
    <col min="14094" max="14103" width="0" style="4" hidden="1" customWidth="1"/>
    <col min="14104" max="14336" width="12" style="4"/>
    <col min="14337" max="14337" width="5.85546875" style="4" customWidth="1"/>
    <col min="14338" max="14339" width="5.7109375" style="4" customWidth="1"/>
    <col min="14340" max="14340" width="6.42578125" style="4" customWidth="1"/>
    <col min="14341" max="14341" width="5" style="4" customWidth="1"/>
    <col min="14342" max="14342" width="6.28515625" style="4" customWidth="1"/>
    <col min="14343" max="14343" width="6" style="4" customWidth="1"/>
    <col min="14344" max="14344" width="6.85546875" style="4" customWidth="1"/>
    <col min="14345" max="14345" width="10.140625" style="4" customWidth="1"/>
    <col min="14346" max="14346" width="67.7109375" style="4" customWidth="1"/>
    <col min="14347" max="14347" width="14.42578125" style="4" customWidth="1"/>
    <col min="14348" max="14348" width="13.28515625" style="4" customWidth="1"/>
    <col min="14349" max="14349" width="15" style="4" customWidth="1"/>
    <col min="14350" max="14359" width="0" style="4" hidden="1" customWidth="1"/>
    <col min="14360" max="14592" width="12" style="4"/>
    <col min="14593" max="14593" width="5.85546875" style="4" customWidth="1"/>
    <col min="14594" max="14595" width="5.7109375" style="4" customWidth="1"/>
    <col min="14596" max="14596" width="6.42578125" style="4" customWidth="1"/>
    <col min="14597" max="14597" width="5" style="4" customWidth="1"/>
    <col min="14598" max="14598" width="6.28515625" style="4" customWidth="1"/>
    <col min="14599" max="14599" width="6" style="4" customWidth="1"/>
    <col min="14600" max="14600" width="6.85546875" style="4" customWidth="1"/>
    <col min="14601" max="14601" width="10.140625" style="4" customWidth="1"/>
    <col min="14602" max="14602" width="67.7109375" style="4" customWidth="1"/>
    <col min="14603" max="14603" width="14.42578125" style="4" customWidth="1"/>
    <col min="14604" max="14604" width="13.28515625" style="4" customWidth="1"/>
    <col min="14605" max="14605" width="15" style="4" customWidth="1"/>
    <col min="14606" max="14615" width="0" style="4" hidden="1" customWidth="1"/>
    <col min="14616" max="14848" width="12" style="4"/>
    <col min="14849" max="14849" width="5.85546875" style="4" customWidth="1"/>
    <col min="14850" max="14851" width="5.7109375" style="4" customWidth="1"/>
    <col min="14852" max="14852" width="6.42578125" style="4" customWidth="1"/>
    <col min="14853" max="14853" width="5" style="4" customWidth="1"/>
    <col min="14854" max="14854" width="6.28515625" style="4" customWidth="1"/>
    <col min="14855" max="14855" width="6" style="4" customWidth="1"/>
    <col min="14856" max="14856" width="6.85546875" style="4" customWidth="1"/>
    <col min="14857" max="14857" width="10.140625" style="4" customWidth="1"/>
    <col min="14858" max="14858" width="67.7109375" style="4" customWidth="1"/>
    <col min="14859" max="14859" width="14.42578125" style="4" customWidth="1"/>
    <col min="14860" max="14860" width="13.28515625" style="4" customWidth="1"/>
    <col min="14861" max="14861" width="15" style="4" customWidth="1"/>
    <col min="14862" max="14871" width="0" style="4" hidden="1" customWidth="1"/>
    <col min="14872" max="15104" width="12" style="4"/>
    <col min="15105" max="15105" width="5.85546875" style="4" customWidth="1"/>
    <col min="15106" max="15107" width="5.7109375" style="4" customWidth="1"/>
    <col min="15108" max="15108" width="6.42578125" style="4" customWidth="1"/>
    <col min="15109" max="15109" width="5" style="4" customWidth="1"/>
    <col min="15110" max="15110" width="6.28515625" style="4" customWidth="1"/>
    <col min="15111" max="15111" width="6" style="4" customWidth="1"/>
    <col min="15112" max="15112" width="6.85546875" style="4" customWidth="1"/>
    <col min="15113" max="15113" width="10.140625" style="4" customWidth="1"/>
    <col min="15114" max="15114" width="67.7109375" style="4" customWidth="1"/>
    <col min="15115" max="15115" width="14.42578125" style="4" customWidth="1"/>
    <col min="15116" max="15116" width="13.28515625" style="4" customWidth="1"/>
    <col min="15117" max="15117" width="15" style="4" customWidth="1"/>
    <col min="15118" max="15127" width="0" style="4" hidden="1" customWidth="1"/>
    <col min="15128" max="15360" width="12" style="4"/>
    <col min="15361" max="15361" width="5.85546875" style="4" customWidth="1"/>
    <col min="15362" max="15363" width="5.7109375" style="4" customWidth="1"/>
    <col min="15364" max="15364" width="6.42578125" style="4" customWidth="1"/>
    <col min="15365" max="15365" width="5" style="4" customWidth="1"/>
    <col min="15366" max="15366" width="6.28515625" style="4" customWidth="1"/>
    <col min="15367" max="15367" width="6" style="4" customWidth="1"/>
    <col min="15368" max="15368" width="6.85546875" style="4" customWidth="1"/>
    <col min="15369" max="15369" width="10.140625" style="4" customWidth="1"/>
    <col min="15370" max="15370" width="67.7109375" style="4" customWidth="1"/>
    <col min="15371" max="15371" width="14.42578125" style="4" customWidth="1"/>
    <col min="15372" max="15372" width="13.28515625" style="4" customWidth="1"/>
    <col min="15373" max="15373" width="15" style="4" customWidth="1"/>
    <col min="15374" max="15383" width="0" style="4" hidden="1" customWidth="1"/>
    <col min="15384" max="15616" width="12" style="4"/>
    <col min="15617" max="15617" width="5.85546875" style="4" customWidth="1"/>
    <col min="15618" max="15619" width="5.7109375" style="4" customWidth="1"/>
    <col min="15620" max="15620" width="6.42578125" style="4" customWidth="1"/>
    <col min="15621" max="15621" width="5" style="4" customWidth="1"/>
    <col min="15622" max="15622" width="6.28515625" style="4" customWidth="1"/>
    <col min="15623" max="15623" width="6" style="4" customWidth="1"/>
    <col min="15624" max="15624" width="6.85546875" style="4" customWidth="1"/>
    <col min="15625" max="15625" width="10.140625" style="4" customWidth="1"/>
    <col min="15626" max="15626" width="67.7109375" style="4" customWidth="1"/>
    <col min="15627" max="15627" width="14.42578125" style="4" customWidth="1"/>
    <col min="15628" max="15628" width="13.28515625" style="4" customWidth="1"/>
    <col min="15629" max="15629" width="15" style="4" customWidth="1"/>
    <col min="15630" max="15639" width="0" style="4" hidden="1" customWidth="1"/>
    <col min="15640" max="15872" width="12" style="4"/>
    <col min="15873" max="15873" width="5.85546875" style="4" customWidth="1"/>
    <col min="15874" max="15875" width="5.7109375" style="4" customWidth="1"/>
    <col min="15876" max="15876" width="6.42578125" style="4" customWidth="1"/>
    <col min="15877" max="15877" width="5" style="4" customWidth="1"/>
    <col min="15878" max="15878" width="6.28515625" style="4" customWidth="1"/>
    <col min="15879" max="15879" width="6" style="4" customWidth="1"/>
    <col min="15880" max="15880" width="6.85546875" style="4" customWidth="1"/>
    <col min="15881" max="15881" width="10.140625" style="4" customWidth="1"/>
    <col min="15882" max="15882" width="67.7109375" style="4" customWidth="1"/>
    <col min="15883" max="15883" width="14.42578125" style="4" customWidth="1"/>
    <col min="15884" max="15884" width="13.28515625" style="4" customWidth="1"/>
    <col min="15885" max="15885" width="15" style="4" customWidth="1"/>
    <col min="15886" max="15895" width="0" style="4" hidden="1" customWidth="1"/>
    <col min="15896" max="16128" width="12" style="4"/>
    <col min="16129" max="16129" width="5.85546875" style="4" customWidth="1"/>
    <col min="16130" max="16131" width="5.7109375" style="4" customWidth="1"/>
    <col min="16132" max="16132" width="6.42578125" style="4" customWidth="1"/>
    <col min="16133" max="16133" width="5" style="4" customWidth="1"/>
    <col min="16134" max="16134" width="6.28515625" style="4" customWidth="1"/>
    <col min="16135" max="16135" width="6" style="4" customWidth="1"/>
    <col min="16136" max="16136" width="6.85546875" style="4" customWidth="1"/>
    <col min="16137" max="16137" width="10.140625" style="4" customWidth="1"/>
    <col min="16138" max="16138" width="67.7109375" style="4" customWidth="1"/>
    <col min="16139" max="16139" width="14.42578125" style="4" customWidth="1"/>
    <col min="16140" max="16140" width="13.28515625" style="4" customWidth="1"/>
    <col min="16141" max="16141" width="15" style="4" customWidth="1"/>
    <col min="16142" max="16151" width="0" style="4" hidden="1" customWidth="1"/>
    <col min="16152" max="16384" width="12" style="4"/>
  </cols>
  <sheetData>
    <row r="1" spans="1:23" s="1" customFormat="1" ht="15.75" hidden="1" customHeight="1">
      <c r="A1" s="91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23" s="1" customFormat="1" ht="15.75" hidden="1" customHeight="1">
      <c r="A2" s="97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23" s="1" customFormat="1" ht="15.75" hidden="1" customHeight="1">
      <c r="A3" s="91" t="s">
        <v>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23" ht="17.25" hidden="1" customHeight="1">
      <c r="A4" s="89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23" ht="17.25" customHeight="1">
      <c r="A5" s="5"/>
      <c r="B5" s="6"/>
      <c r="C5" s="6"/>
      <c r="J5" s="7"/>
      <c r="K5" s="7"/>
      <c r="L5" s="89"/>
      <c r="M5" s="89"/>
      <c r="N5" s="89"/>
      <c r="O5" s="89"/>
      <c r="P5" s="2"/>
      <c r="Q5" s="2"/>
      <c r="R5" s="3"/>
      <c r="S5" s="3"/>
    </row>
    <row r="6" spans="1:23" ht="17.25" customHeight="1">
      <c r="A6" s="5"/>
      <c r="B6" s="90"/>
      <c r="C6" s="90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3" ht="17.25" customHeight="1">
      <c r="A7" s="5"/>
      <c r="B7" s="87"/>
      <c r="C7" s="87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2"/>
      <c r="Q7" s="2"/>
      <c r="R7" s="3"/>
      <c r="S7" s="3"/>
    </row>
    <row r="8" spans="1:23" ht="17.25" customHeight="1">
      <c r="A8" s="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3" ht="17.25" customHeight="1">
      <c r="B9" s="6"/>
      <c r="J9" s="7"/>
      <c r="K9" s="89" t="s">
        <v>4</v>
      </c>
      <c r="L9" s="89"/>
      <c r="M9" s="89"/>
      <c r="N9" s="89"/>
      <c r="P9" s="2"/>
      <c r="R9" s="3"/>
    </row>
    <row r="10" spans="1:23" ht="17.25" customHeight="1">
      <c r="A10" s="90" t="s">
        <v>3</v>
      </c>
      <c r="B10" s="90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</row>
    <row r="11" spans="1:23" ht="16.5" customHeight="1">
      <c r="A11" s="87" t="s">
        <v>5</v>
      </c>
      <c r="B11" s="87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P11" s="2"/>
      <c r="R11" s="3"/>
    </row>
    <row r="12" spans="1:23" ht="18.75" customHeight="1">
      <c r="A12" s="8"/>
      <c r="B12" s="8"/>
      <c r="J12" s="7"/>
      <c r="K12" s="9"/>
      <c r="L12" s="10"/>
      <c r="M12" s="10"/>
      <c r="N12" s="10"/>
      <c r="O12" s="11"/>
      <c r="P12" s="2"/>
      <c r="R12" s="3"/>
    </row>
    <row r="13" spans="1:23">
      <c r="A13" s="92" t="s">
        <v>6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"/>
      <c r="N13" s="10"/>
      <c r="O13" s="12"/>
      <c r="P13" s="12"/>
      <c r="Q13" s="13"/>
      <c r="R13" s="13"/>
    </row>
    <row r="14" spans="1:23">
      <c r="A14" s="8"/>
      <c r="J14" s="14"/>
      <c r="K14" s="10"/>
      <c r="L14" s="10"/>
      <c r="M14" s="10" t="s">
        <v>7</v>
      </c>
      <c r="N14" s="15"/>
      <c r="P14" s="16"/>
    </row>
    <row r="15" spans="1:23" ht="16.5" customHeight="1">
      <c r="A15" s="17"/>
      <c r="B15" s="93" t="s">
        <v>8</v>
      </c>
      <c r="C15" s="93"/>
      <c r="D15" s="93"/>
      <c r="E15" s="93"/>
      <c r="F15" s="93"/>
      <c r="G15" s="93"/>
      <c r="H15" s="93"/>
      <c r="I15" s="93"/>
      <c r="J15" s="94" t="s">
        <v>9</v>
      </c>
      <c r="K15" s="95" t="s">
        <v>10</v>
      </c>
      <c r="L15" s="95" t="s">
        <v>11</v>
      </c>
      <c r="M15" s="95" t="s">
        <v>12</v>
      </c>
      <c r="N15" s="86"/>
      <c r="O15" s="86"/>
      <c r="P15" s="86"/>
      <c r="Q15" s="86"/>
    </row>
    <row r="16" spans="1:23" s="13" customFormat="1" ht="123" customHeight="1">
      <c r="A16" s="18" t="s">
        <v>13</v>
      </c>
      <c r="B16" s="19" t="s">
        <v>14</v>
      </c>
      <c r="C16" s="19" t="s">
        <v>15</v>
      </c>
      <c r="D16" s="19" t="s">
        <v>16</v>
      </c>
      <c r="E16" s="19" t="s">
        <v>17</v>
      </c>
      <c r="F16" s="19" t="s">
        <v>18</v>
      </c>
      <c r="G16" s="19" t="s">
        <v>19</v>
      </c>
      <c r="H16" s="19" t="s">
        <v>20</v>
      </c>
      <c r="I16" s="19" t="s">
        <v>21</v>
      </c>
      <c r="J16" s="94"/>
      <c r="K16" s="95"/>
      <c r="L16" s="95"/>
      <c r="M16" s="95"/>
      <c r="N16" s="20"/>
      <c r="O16" s="20"/>
      <c r="P16" s="20"/>
      <c r="Q16" s="20"/>
    </row>
    <row r="17" spans="1:17" s="13" customFormat="1">
      <c r="A17" s="21"/>
      <c r="B17" s="22" t="s">
        <v>22</v>
      </c>
      <c r="C17" s="22" t="s">
        <v>23</v>
      </c>
      <c r="D17" s="22" t="s">
        <v>24</v>
      </c>
      <c r="E17" s="22" t="s">
        <v>25</v>
      </c>
      <c r="F17" s="22" t="s">
        <v>26</v>
      </c>
      <c r="G17" s="22" t="s">
        <v>27</v>
      </c>
      <c r="H17" s="22" t="s">
        <v>28</v>
      </c>
      <c r="I17" s="22" t="s">
        <v>29</v>
      </c>
      <c r="J17" s="23">
        <v>9</v>
      </c>
      <c r="K17" s="24">
        <v>10</v>
      </c>
      <c r="L17" s="24">
        <v>11</v>
      </c>
      <c r="M17" s="24">
        <v>12</v>
      </c>
      <c r="N17" s="25"/>
      <c r="O17" s="9"/>
      <c r="P17" s="9"/>
      <c r="Q17" s="9"/>
    </row>
    <row r="18" spans="1:17" s="32" customFormat="1">
      <c r="A18" s="26">
        <v>1</v>
      </c>
      <c r="B18" s="27" t="s">
        <v>30</v>
      </c>
      <c r="C18" s="27" t="s">
        <v>22</v>
      </c>
      <c r="D18" s="27" t="s">
        <v>31</v>
      </c>
      <c r="E18" s="27" t="s">
        <v>31</v>
      </c>
      <c r="F18" s="27" t="s">
        <v>30</v>
      </c>
      <c r="G18" s="27" t="s">
        <v>31</v>
      </c>
      <c r="H18" s="27" t="s">
        <v>32</v>
      </c>
      <c r="I18" s="27" t="s">
        <v>30</v>
      </c>
      <c r="J18" s="28" t="s">
        <v>33</v>
      </c>
      <c r="K18" s="29">
        <f>K19+K28+K34+K41+K44+K65+K71+K78+K100+K127</f>
        <v>57766.8</v>
      </c>
      <c r="L18" s="29">
        <f>L19+L28+L34+L41+L44+L65+L71+L78+L100+L127</f>
        <v>56839.499999999993</v>
      </c>
      <c r="M18" s="29">
        <f>M19+M28+M34+M41+M44+M65+M71+M78+M100+M127</f>
        <v>51949</v>
      </c>
      <c r="N18" s="30"/>
      <c r="O18" s="31"/>
      <c r="P18" s="31"/>
      <c r="Q18" s="31"/>
    </row>
    <row r="19" spans="1:17" outlineLevel="1">
      <c r="A19" s="26">
        <f>A18+1</f>
        <v>2</v>
      </c>
      <c r="B19" s="33" t="s">
        <v>30</v>
      </c>
      <c r="C19" s="33" t="s">
        <v>22</v>
      </c>
      <c r="D19" s="33" t="s">
        <v>34</v>
      </c>
      <c r="E19" s="33" t="s">
        <v>31</v>
      </c>
      <c r="F19" s="33" t="s">
        <v>30</v>
      </c>
      <c r="G19" s="33" t="s">
        <v>31</v>
      </c>
      <c r="H19" s="33" t="s">
        <v>32</v>
      </c>
      <c r="I19" s="33" t="s">
        <v>30</v>
      </c>
      <c r="J19" s="34" t="s">
        <v>35</v>
      </c>
      <c r="K19" s="35">
        <f>K20+K23</f>
        <v>27482.800000000003</v>
      </c>
      <c r="L19" s="35">
        <f>L20+L23</f>
        <v>29771.3</v>
      </c>
      <c r="M19" s="35">
        <f>M20+M23</f>
        <v>30349.199999999997</v>
      </c>
      <c r="N19" s="36"/>
      <c r="O19" s="37"/>
      <c r="P19" s="37"/>
      <c r="Q19" s="37"/>
    </row>
    <row r="20" spans="1:17" outlineLevel="2">
      <c r="A20" s="26">
        <f t="shared" ref="A20:A83" si="0">A19+1</f>
        <v>3</v>
      </c>
      <c r="B20" s="33" t="s">
        <v>36</v>
      </c>
      <c r="C20" s="33" t="s">
        <v>22</v>
      </c>
      <c r="D20" s="33" t="s">
        <v>34</v>
      </c>
      <c r="E20" s="33" t="s">
        <v>34</v>
      </c>
      <c r="F20" s="33" t="s">
        <v>30</v>
      </c>
      <c r="G20" s="33" t="s">
        <v>31</v>
      </c>
      <c r="H20" s="33" t="s">
        <v>32</v>
      </c>
      <c r="I20" s="33" t="s">
        <v>37</v>
      </c>
      <c r="J20" s="34" t="s">
        <v>38</v>
      </c>
      <c r="K20" s="35">
        <f t="shared" ref="K20:M21" si="1">K21</f>
        <v>18.399999999999999</v>
      </c>
      <c r="L20" s="35">
        <f t="shared" si="1"/>
        <v>18.600000000000001</v>
      </c>
      <c r="M20" s="35">
        <f t="shared" si="1"/>
        <v>18.8</v>
      </c>
      <c r="N20" s="36"/>
      <c r="O20" s="37"/>
      <c r="P20" s="37"/>
      <c r="Q20" s="37"/>
    </row>
    <row r="21" spans="1:17" ht="19.5" customHeight="1" outlineLevel="3">
      <c r="A21" s="26">
        <f t="shared" si="0"/>
        <v>4</v>
      </c>
      <c r="B21" s="33" t="s">
        <v>36</v>
      </c>
      <c r="C21" s="33" t="s">
        <v>22</v>
      </c>
      <c r="D21" s="33" t="s">
        <v>34</v>
      </c>
      <c r="E21" s="33" t="s">
        <v>34</v>
      </c>
      <c r="F21" s="33" t="s">
        <v>39</v>
      </c>
      <c r="G21" s="33" t="s">
        <v>31</v>
      </c>
      <c r="H21" s="33" t="s">
        <v>32</v>
      </c>
      <c r="I21" s="33" t="s">
        <v>37</v>
      </c>
      <c r="J21" s="34" t="s">
        <v>40</v>
      </c>
      <c r="K21" s="35">
        <f t="shared" si="1"/>
        <v>18.399999999999999</v>
      </c>
      <c r="L21" s="35">
        <f t="shared" si="1"/>
        <v>18.600000000000001</v>
      </c>
      <c r="M21" s="35">
        <f t="shared" si="1"/>
        <v>18.8</v>
      </c>
      <c r="N21" s="36"/>
      <c r="O21" s="37"/>
      <c r="P21" s="37"/>
      <c r="Q21" s="37"/>
    </row>
    <row r="22" spans="1:17" ht="17.25" customHeight="1" outlineLevel="4">
      <c r="A22" s="26">
        <f t="shared" si="0"/>
        <v>5</v>
      </c>
      <c r="B22" s="33" t="s">
        <v>36</v>
      </c>
      <c r="C22" s="33" t="s">
        <v>22</v>
      </c>
      <c r="D22" s="33" t="s">
        <v>34</v>
      </c>
      <c r="E22" s="33" t="s">
        <v>34</v>
      </c>
      <c r="F22" s="33" t="s">
        <v>41</v>
      </c>
      <c r="G22" s="33" t="s">
        <v>42</v>
      </c>
      <c r="H22" s="33" t="s">
        <v>32</v>
      </c>
      <c r="I22" s="33" t="s">
        <v>37</v>
      </c>
      <c r="J22" s="34" t="s">
        <v>43</v>
      </c>
      <c r="K22" s="35">
        <v>18.399999999999999</v>
      </c>
      <c r="L22" s="35">
        <v>18.600000000000001</v>
      </c>
      <c r="M22" s="35">
        <v>18.8</v>
      </c>
      <c r="N22" s="36"/>
      <c r="O22" s="37"/>
      <c r="P22" s="37"/>
      <c r="Q22" s="37"/>
    </row>
    <row r="23" spans="1:17" outlineLevel="2">
      <c r="A23" s="26">
        <f t="shared" si="0"/>
        <v>6</v>
      </c>
      <c r="B23" s="33" t="s">
        <v>36</v>
      </c>
      <c r="C23" s="33" t="s">
        <v>22</v>
      </c>
      <c r="D23" s="33" t="s">
        <v>34</v>
      </c>
      <c r="E23" s="33" t="s">
        <v>42</v>
      </c>
      <c r="F23" s="33" t="s">
        <v>30</v>
      </c>
      <c r="G23" s="33" t="s">
        <v>34</v>
      </c>
      <c r="H23" s="33" t="s">
        <v>32</v>
      </c>
      <c r="I23" s="33" t="s">
        <v>37</v>
      </c>
      <c r="J23" s="34" t="s">
        <v>44</v>
      </c>
      <c r="K23" s="35">
        <f>K24+K25+K26+K27</f>
        <v>27464.400000000001</v>
      </c>
      <c r="L23" s="35">
        <f>L24+L25+L26+L27</f>
        <v>29752.7</v>
      </c>
      <c r="M23" s="35">
        <f>M24+M25+M26+M27</f>
        <v>30330.399999999998</v>
      </c>
      <c r="N23" s="36"/>
      <c r="O23" s="37"/>
      <c r="P23" s="37"/>
      <c r="Q23" s="37"/>
    </row>
    <row r="24" spans="1:17" ht="78.75" outlineLevel="4">
      <c r="A24" s="26">
        <f t="shared" si="0"/>
        <v>7</v>
      </c>
      <c r="B24" s="33" t="s">
        <v>36</v>
      </c>
      <c r="C24" s="33" t="s">
        <v>22</v>
      </c>
      <c r="D24" s="33" t="s">
        <v>34</v>
      </c>
      <c r="E24" s="33" t="s">
        <v>42</v>
      </c>
      <c r="F24" s="33" t="s">
        <v>39</v>
      </c>
      <c r="G24" s="33" t="s">
        <v>34</v>
      </c>
      <c r="H24" s="33" t="s">
        <v>32</v>
      </c>
      <c r="I24" s="33" t="s">
        <v>37</v>
      </c>
      <c r="J24" s="38" t="s">
        <v>45</v>
      </c>
      <c r="K24" s="35">
        <v>27406.400000000001</v>
      </c>
      <c r="L24" s="35">
        <v>29719.7</v>
      </c>
      <c r="M24" s="35">
        <v>30296.799999999999</v>
      </c>
      <c r="N24" s="36"/>
      <c r="O24" s="37"/>
      <c r="P24" s="37"/>
      <c r="Q24" s="37"/>
    </row>
    <row r="25" spans="1:17" ht="99" customHeight="1" outlineLevel="4">
      <c r="A25" s="26">
        <f t="shared" si="0"/>
        <v>8</v>
      </c>
      <c r="B25" s="33" t="s">
        <v>36</v>
      </c>
      <c r="C25" s="33" t="s">
        <v>22</v>
      </c>
      <c r="D25" s="33" t="s">
        <v>34</v>
      </c>
      <c r="E25" s="33" t="s">
        <v>42</v>
      </c>
      <c r="F25" s="33" t="s">
        <v>46</v>
      </c>
      <c r="G25" s="33" t="s">
        <v>34</v>
      </c>
      <c r="H25" s="33" t="s">
        <v>32</v>
      </c>
      <c r="I25" s="33" t="s">
        <v>37</v>
      </c>
      <c r="J25" s="38" t="s">
        <v>47</v>
      </c>
      <c r="K25" s="35">
        <v>12</v>
      </c>
      <c r="L25" s="35">
        <v>12.4</v>
      </c>
      <c r="M25" s="35">
        <v>12.6</v>
      </c>
      <c r="N25" s="36"/>
      <c r="O25" s="37"/>
      <c r="P25" s="37"/>
      <c r="Q25" s="37"/>
    </row>
    <row r="26" spans="1:17" ht="48" customHeight="1" outlineLevel="4">
      <c r="A26" s="26">
        <f t="shared" si="0"/>
        <v>9</v>
      </c>
      <c r="B26" s="33" t="s">
        <v>36</v>
      </c>
      <c r="C26" s="33" t="s">
        <v>22</v>
      </c>
      <c r="D26" s="33" t="s">
        <v>34</v>
      </c>
      <c r="E26" s="33" t="s">
        <v>42</v>
      </c>
      <c r="F26" s="33" t="s">
        <v>48</v>
      </c>
      <c r="G26" s="33" t="s">
        <v>34</v>
      </c>
      <c r="H26" s="33" t="s">
        <v>32</v>
      </c>
      <c r="I26" s="33" t="s">
        <v>37</v>
      </c>
      <c r="J26" s="38" t="s">
        <v>49</v>
      </c>
      <c r="K26" s="35">
        <v>20</v>
      </c>
      <c r="L26" s="35">
        <v>20.6</v>
      </c>
      <c r="M26" s="35">
        <v>21</v>
      </c>
      <c r="N26" s="36"/>
      <c r="O26" s="37"/>
      <c r="P26" s="37"/>
      <c r="Q26" s="37"/>
    </row>
    <row r="27" spans="1:17" ht="48" customHeight="1" outlineLevel="4">
      <c r="A27" s="26">
        <f t="shared" si="0"/>
        <v>10</v>
      </c>
      <c r="B27" s="33" t="s">
        <v>36</v>
      </c>
      <c r="C27" s="33" t="s">
        <v>22</v>
      </c>
      <c r="D27" s="33" t="s">
        <v>34</v>
      </c>
      <c r="E27" s="33" t="s">
        <v>42</v>
      </c>
      <c r="F27" s="33" t="s">
        <v>50</v>
      </c>
      <c r="G27" s="33" t="s">
        <v>34</v>
      </c>
      <c r="H27" s="33" t="s">
        <v>32</v>
      </c>
      <c r="I27" s="33" t="s">
        <v>37</v>
      </c>
      <c r="J27" s="38" t="s">
        <v>49</v>
      </c>
      <c r="K27" s="35">
        <v>26</v>
      </c>
      <c r="L27" s="35">
        <v>0</v>
      </c>
      <c r="M27" s="35">
        <v>0</v>
      </c>
      <c r="N27" s="36"/>
      <c r="O27" s="37"/>
      <c r="P27" s="37"/>
      <c r="Q27" s="37"/>
    </row>
    <row r="28" spans="1:17" ht="33.75" customHeight="1" outlineLevel="4">
      <c r="A28" s="26">
        <f t="shared" si="0"/>
        <v>11</v>
      </c>
      <c r="B28" s="33" t="s">
        <v>51</v>
      </c>
      <c r="C28" s="33" t="s">
        <v>22</v>
      </c>
      <c r="D28" s="33" t="s">
        <v>52</v>
      </c>
      <c r="E28" s="33" t="s">
        <v>31</v>
      </c>
      <c r="F28" s="33" t="s">
        <v>30</v>
      </c>
      <c r="G28" s="33" t="s">
        <v>31</v>
      </c>
      <c r="H28" s="33" t="s">
        <v>32</v>
      </c>
      <c r="I28" s="33" t="s">
        <v>30</v>
      </c>
      <c r="J28" s="34" t="s">
        <v>53</v>
      </c>
      <c r="K28" s="35">
        <f>K29</f>
        <v>346</v>
      </c>
      <c r="L28" s="35">
        <f>L29</f>
        <v>277.40000000000003</v>
      </c>
      <c r="M28" s="35">
        <f>M29</f>
        <v>286.5</v>
      </c>
      <c r="N28" s="36"/>
      <c r="O28" s="37"/>
      <c r="P28" s="37"/>
      <c r="Q28" s="37"/>
    </row>
    <row r="29" spans="1:17" ht="33.75" customHeight="1" outlineLevel="4">
      <c r="A29" s="26">
        <f t="shared" si="0"/>
        <v>12</v>
      </c>
      <c r="B29" s="39" t="s">
        <v>51</v>
      </c>
      <c r="C29" s="39" t="s">
        <v>22</v>
      </c>
      <c r="D29" s="39" t="s">
        <v>52</v>
      </c>
      <c r="E29" s="39" t="s">
        <v>42</v>
      </c>
      <c r="F29" s="39" t="s">
        <v>30</v>
      </c>
      <c r="G29" s="39" t="s">
        <v>34</v>
      </c>
      <c r="H29" s="39" t="s">
        <v>32</v>
      </c>
      <c r="I29" s="39" t="s">
        <v>37</v>
      </c>
      <c r="J29" s="40" t="s">
        <v>54</v>
      </c>
      <c r="K29" s="35">
        <f>K30+K31+K32+K33</f>
        <v>346</v>
      </c>
      <c r="L29" s="35">
        <f>L30+L31+L32+L33</f>
        <v>277.40000000000003</v>
      </c>
      <c r="M29" s="35">
        <f>M30+M31+M32+M33</f>
        <v>286.5</v>
      </c>
      <c r="N29" s="36"/>
      <c r="O29" s="37"/>
      <c r="P29" s="37"/>
      <c r="Q29" s="37"/>
    </row>
    <row r="30" spans="1:17" ht="36.75" customHeight="1" outlineLevel="4">
      <c r="A30" s="26">
        <f t="shared" si="0"/>
        <v>13</v>
      </c>
      <c r="B30" s="39" t="s">
        <v>51</v>
      </c>
      <c r="C30" s="39" t="s">
        <v>22</v>
      </c>
      <c r="D30" s="39" t="s">
        <v>52</v>
      </c>
      <c r="E30" s="39" t="s">
        <v>42</v>
      </c>
      <c r="F30" s="39" t="s">
        <v>55</v>
      </c>
      <c r="G30" s="39" t="s">
        <v>34</v>
      </c>
      <c r="H30" s="39" t="s">
        <v>32</v>
      </c>
      <c r="I30" s="39" t="s">
        <v>37</v>
      </c>
      <c r="J30" s="40" t="s">
        <v>56</v>
      </c>
      <c r="K30" s="35">
        <v>110.4</v>
      </c>
      <c r="L30" s="35">
        <v>101</v>
      </c>
      <c r="M30" s="35">
        <v>106.1</v>
      </c>
      <c r="N30" s="36"/>
      <c r="O30" s="37"/>
      <c r="P30" s="37"/>
      <c r="Q30" s="37"/>
    </row>
    <row r="31" spans="1:17" ht="33" customHeight="1" outlineLevel="4">
      <c r="A31" s="26">
        <f t="shared" si="0"/>
        <v>14</v>
      </c>
      <c r="B31" s="39" t="s">
        <v>51</v>
      </c>
      <c r="C31" s="39" t="s">
        <v>22</v>
      </c>
      <c r="D31" s="39" t="s">
        <v>52</v>
      </c>
      <c r="E31" s="39" t="s">
        <v>42</v>
      </c>
      <c r="F31" s="39" t="s">
        <v>57</v>
      </c>
      <c r="G31" s="39" t="s">
        <v>34</v>
      </c>
      <c r="H31" s="39" t="s">
        <v>32</v>
      </c>
      <c r="I31" s="39" t="s">
        <v>37</v>
      </c>
      <c r="J31" s="40" t="s">
        <v>58</v>
      </c>
      <c r="K31" s="35">
        <v>2.2999999999999998</v>
      </c>
      <c r="L31" s="35">
        <v>2</v>
      </c>
      <c r="M31" s="35">
        <v>2.1</v>
      </c>
      <c r="N31" s="36"/>
      <c r="O31" s="37"/>
      <c r="P31" s="37"/>
      <c r="Q31" s="37"/>
    </row>
    <row r="32" spans="1:17" ht="39" customHeight="1" outlineLevel="4">
      <c r="A32" s="26">
        <f t="shared" si="0"/>
        <v>15</v>
      </c>
      <c r="B32" s="39" t="s">
        <v>51</v>
      </c>
      <c r="C32" s="39" t="s">
        <v>22</v>
      </c>
      <c r="D32" s="39" t="s">
        <v>52</v>
      </c>
      <c r="E32" s="39" t="s">
        <v>42</v>
      </c>
      <c r="F32" s="39" t="s">
        <v>59</v>
      </c>
      <c r="G32" s="39" t="s">
        <v>34</v>
      </c>
      <c r="H32" s="39" t="s">
        <v>32</v>
      </c>
      <c r="I32" s="39" t="s">
        <v>37</v>
      </c>
      <c r="J32" s="40" t="s">
        <v>60</v>
      </c>
      <c r="K32" s="35">
        <v>255.7</v>
      </c>
      <c r="L32" s="35">
        <v>194.3</v>
      </c>
      <c r="M32" s="35">
        <v>198.2</v>
      </c>
      <c r="N32" s="36"/>
      <c r="O32" s="37"/>
      <c r="P32" s="37"/>
      <c r="Q32" s="37"/>
    </row>
    <row r="33" spans="1:17" ht="32.25" customHeight="1" outlineLevel="4">
      <c r="A33" s="26">
        <f t="shared" si="0"/>
        <v>16</v>
      </c>
      <c r="B33" s="39" t="s">
        <v>51</v>
      </c>
      <c r="C33" s="39" t="s">
        <v>22</v>
      </c>
      <c r="D33" s="39" t="s">
        <v>52</v>
      </c>
      <c r="E33" s="39" t="s">
        <v>42</v>
      </c>
      <c r="F33" s="39" t="s">
        <v>61</v>
      </c>
      <c r="G33" s="39" t="s">
        <v>34</v>
      </c>
      <c r="H33" s="39" t="s">
        <v>32</v>
      </c>
      <c r="I33" s="39" t="s">
        <v>37</v>
      </c>
      <c r="J33" s="40" t="s">
        <v>62</v>
      </c>
      <c r="K33" s="35">
        <v>-22.4</v>
      </c>
      <c r="L33" s="35">
        <v>-19.899999999999999</v>
      </c>
      <c r="M33" s="35">
        <v>-19.899999999999999</v>
      </c>
      <c r="N33" s="36"/>
      <c r="O33" s="37"/>
      <c r="P33" s="37"/>
      <c r="Q33" s="37"/>
    </row>
    <row r="34" spans="1:17" outlineLevel="1">
      <c r="A34" s="26">
        <f t="shared" si="0"/>
        <v>17</v>
      </c>
      <c r="B34" s="33" t="s">
        <v>36</v>
      </c>
      <c r="C34" s="33" t="s">
        <v>22</v>
      </c>
      <c r="D34" s="33" t="s">
        <v>63</v>
      </c>
      <c r="E34" s="33" t="s">
        <v>31</v>
      </c>
      <c r="F34" s="33" t="s">
        <v>30</v>
      </c>
      <c r="G34" s="33" t="s">
        <v>31</v>
      </c>
      <c r="H34" s="33" t="s">
        <v>32</v>
      </c>
      <c r="I34" s="33" t="s">
        <v>30</v>
      </c>
      <c r="J34" s="34" t="s">
        <v>64</v>
      </c>
      <c r="K34" s="35">
        <f>K36+K38+K39</f>
        <v>6978</v>
      </c>
      <c r="L34" s="35">
        <f>L36+L38+L39</f>
        <v>6689</v>
      </c>
      <c r="M34" s="35">
        <f>M36+M38+M39</f>
        <v>639</v>
      </c>
      <c r="N34" s="36"/>
      <c r="O34" s="37"/>
      <c r="P34" s="37"/>
      <c r="Q34" s="37"/>
    </row>
    <row r="35" spans="1:17" ht="31.5" outlineLevel="1">
      <c r="A35" s="26">
        <f t="shared" si="0"/>
        <v>18</v>
      </c>
      <c r="B35" s="33" t="s">
        <v>36</v>
      </c>
      <c r="C35" s="33" t="s">
        <v>22</v>
      </c>
      <c r="D35" s="33" t="s">
        <v>63</v>
      </c>
      <c r="E35" s="33" t="s">
        <v>42</v>
      </c>
      <c r="F35" s="33" t="s">
        <v>30</v>
      </c>
      <c r="G35" s="33" t="s">
        <v>42</v>
      </c>
      <c r="H35" s="33" t="s">
        <v>32</v>
      </c>
      <c r="I35" s="33" t="s">
        <v>37</v>
      </c>
      <c r="J35" s="34" t="s">
        <v>65</v>
      </c>
      <c r="K35" s="35">
        <f>K36</f>
        <v>6000</v>
      </c>
      <c r="L35" s="35">
        <f>L36</f>
        <v>6100</v>
      </c>
      <c r="M35" s="35">
        <f>M36</f>
        <v>0</v>
      </c>
      <c r="N35" s="36"/>
      <c r="O35" s="37"/>
      <c r="P35" s="37"/>
      <c r="Q35" s="37"/>
    </row>
    <row r="36" spans="1:17" ht="31.5" outlineLevel="2">
      <c r="A36" s="26">
        <f t="shared" si="0"/>
        <v>19</v>
      </c>
      <c r="B36" s="33" t="s">
        <v>36</v>
      </c>
      <c r="C36" s="33" t="s">
        <v>22</v>
      </c>
      <c r="D36" s="33" t="s">
        <v>63</v>
      </c>
      <c r="E36" s="33" t="s">
        <v>42</v>
      </c>
      <c r="F36" s="33" t="s">
        <v>39</v>
      </c>
      <c r="G36" s="33" t="s">
        <v>42</v>
      </c>
      <c r="H36" s="33" t="s">
        <v>32</v>
      </c>
      <c r="I36" s="33" t="s">
        <v>37</v>
      </c>
      <c r="J36" s="34" t="s">
        <v>65</v>
      </c>
      <c r="K36" s="35">
        <v>6000</v>
      </c>
      <c r="L36" s="35">
        <v>6100</v>
      </c>
      <c r="M36" s="35">
        <v>0</v>
      </c>
      <c r="N36" s="36"/>
      <c r="O36" s="37"/>
      <c r="P36" s="37"/>
      <c r="Q36" s="37"/>
    </row>
    <row r="37" spans="1:17" outlineLevel="2">
      <c r="A37" s="26">
        <f t="shared" si="0"/>
        <v>20</v>
      </c>
      <c r="B37" s="33" t="s">
        <v>36</v>
      </c>
      <c r="C37" s="33" t="s">
        <v>22</v>
      </c>
      <c r="D37" s="33" t="s">
        <v>63</v>
      </c>
      <c r="E37" s="33" t="s">
        <v>52</v>
      </c>
      <c r="F37" s="33" t="s">
        <v>30</v>
      </c>
      <c r="G37" s="33" t="s">
        <v>34</v>
      </c>
      <c r="H37" s="33" t="s">
        <v>32</v>
      </c>
      <c r="I37" s="33" t="s">
        <v>37</v>
      </c>
      <c r="J37" s="34" t="s">
        <v>66</v>
      </c>
      <c r="K37" s="35">
        <f>K38</f>
        <v>963</v>
      </c>
      <c r="L37" s="35">
        <f>L38</f>
        <v>573</v>
      </c>
      <c r="M37" s="35">
        <f>M38</f>
        <v>622</v>
      </c>
      <c r="N37" s="36"/>
      <c r="O37" s="37"/>
      <c r="P37" s="37"/>
      <c r="Q37" s="37"/>
    </row>
    <row r="38" spans="1:17" outlineLevel="2">
      <c r="A38" s="26">
        <f t="shared" si="0"/>
        <v>21</v>
      </c>
      <c r="B38" s="33" t="s">
        <v>36</v>
      </c>
      <c r="C38" s="33" t="s">
        <v>22</v>
      </c>
      <c r="D38" s="33" t="s">
        <v>63</v>
      </c>
      <c r="E38" s="33" t="s">
        <v>52</v>
      </c>
      <c r="F38" s="33" t="s">
        <v>39</v>
      </c>
      <c r="G38" s="33" t="s">
        <v>34</v>
      </c>
      <c r="H38" s="33" t="s">
        <v>32</v>
      </c>
      <c r="I38" s="33" t="s">
        <v>37</v>
      </c>
      <c r="J38" s="34" t="s">
        <v>66</v>
      </c>
      <c r="K38" s="35">
        <v>963</v>
      </c>
      <c r="L38" s="35">
        <v>573</v>
      </c>
      <c r="M38" s="35">
        <v>622</v>
      </c>
      <c r="N38" s="36"/>
      <c r="O38" s="37"/>
      <c r="P38" s="37"/>
      <c r="Q38" s="37"/>
    </row>
    <row r="39" spans="1:17" ht="31.5" outlineLevel="2">
      <c r="A39" s="26">
        <f t="shared" si="0"/>
        <v>22</v>
      </c>
      <c r="B39" s="33" t="s">
        <v>36</v>
      </c>
      <c r="C39" s="33" t="s">
        <v>22</v>
      </c>
      <c r="D39" s="33" t="s">
        <v>63</v>
      </c>
      <c r="E39" s="33" t="s">
        <v>67</v>
      </c>
      <c r="F39" s="33" t="s">
        <v>30</v>
      </c>
      <c r="G39" s="33" t="s">
        <v>42</v>
      </c>
      <c r="H39" s="33" t="s">
        <v>32</v>
      </c>
      <c r="I39" s="33" t="s">
        <v>37</v>
      </c>
      <c r="J39" s="38" t="s">
        <v>68</v>
      </c>
      <c r="K39" s="35">
        <f>K40</f>
        <v>15</v>
      </c>
      <c r="L39" s="35">
        <f>L40</f>
        <v>16</v>
      </c>
      <c r="M39" s="35">
        <f>M40</f>
        <v>17</v>
      </c>
      <c r="N39" s="36"/>
      <c r="O39" s="37"/>
      <c r="P39" s="37"/>
      <c r="Q39" s="37"/>
    </row>
    <row r="40" spans="1:17" ht="18.75" customHeight="1" outlineLevel="2">
      <c r="A40" s="26">
        <f t="shared" si="0"/>
        <v>23</v>
      </c>
      <c r="B40" s="33" t="s">
        <v>36</v>
      </c>
      <c r="C40" s="33" t="s">
        <v>22</v>
      </c>
      <c r="D40" s="33" t="s">
        <v>63</v>
      </c>
      <c r="E40" s="33" t="s">
        <v>67</v>
      </c>
      <c r="F40" s="33" t="s">
        <v>46</v>
      </c>
      <c r="G40" s="33" t="s">
        <v>42</v>
      </c>
      <c r="H40" s="33" t="s">
        <v>32</v>
      </c>
      <c r="I40" s="33" t="s">
        <v>37</v>
      </c>
      <c r="J40" s="41" t="s">
        <v>69</v>
      </c>
      <c r="K40" s="35">
        <v>15</v>
      </c>
      <c r="L40" s="35">
        <v>16</v>
      </c>
      <c r="M40" s="35">
        <v>17</v>
      </c>
      <c r="N40" s="36"/>
      <c r="O40" s="37"/>
      <c r="P40" s="37"/>
      <c r="Q40" s="37"/>
    </row>
    <row r="41" spans="1:17" outlineLevel="1">
      <c r="A41" s="26">
        <f t="shared" si="0"/>
        <v>24</v>
      </c>
      <c r="B41" s="33" t="s">
        <v>36</v>
      </c>
      <c r="C41" s="33" t="s">
        <v>22</v>
      </c>
      <c r="D41" s="33" t="s">
        <v>70</v>
      </c>
      <c r="E41" s="33" t="s">
        <v>31</v>
      </c>
      <c r="F41" s="33" t="s">
        <v>30</v>
      </c>
      <c r="G41" s="33" t="s">
        <v>31</v>
      </c>
      <c r="H41" s="33" t="s">
        <v>32</v>
      </c>
      <c r="I41" s="33" t="s">
        <v>30</v>
      </c>
      <c r="J41" s="34" t="s">
        <v>71</v>
      </c>
      <c r="K41" s="35">
        <f t="shared" ref="K41:M42" si="2">K42</f>
        <v>2300</v>
      </c>
      <c r="L41" s="35">
        <f t="shared" si="2"/>
        <v>2370</v>
      </c>
      <c r="M41" s="35">
        <f t="shared" si="2"/>
        <v>2467</v>
      </c>
      <c r="N41" s="36"/>
      <c r="O41" s="37"/>
      <c r="P41" s="37"/>
      <c r="Q41" s="37"/>
    </row>
    <row r="42" spans="1:17" ht="31.5" customHeight="1" outlineLevel="1">
      <c r="A42" s="26">
        <f t="shared" si="0"/>
        <v>25</v>
      </c>
      <c r="B42" s="33" t="s">
        <v>36</v>
      </c>
      <c r="C42" s="33" t="s">
        <v>22</v>
      </c>
      <c r="D42" s="33" t="s">
        <v>70</v>
      </c>
      <c r="E42" s="33" t="s">
        <v>52</v>
      </c>
      <c r="F42" s="33" t="s">
        <v>30</v>
      </c>
      <c r="G42" s="33" t="s">
        <v>34</v>
      </c>
      <c r="H42" s="33" t="s">
        <v>32</v>
      </c>
      <c r="I42" s="33" t="s">
        <v>37</v>
      </c>
      <c r="J42" s="42" t="s">
        <v>72</v>
      </c>
      <c r="K42" s="35">
        <f t="shared" si="2"/>
        <v>2300</v>
      </c>
      <c r="L42" s="35">
        <f t="shared" si="2"/>
        <v>2370</v>
      </c>
      <c r="M42" s="35">
        <f t="shared" si="2"/>
        <v>2467</v>
      </c>
      <c r="N42" s="36"/>
      <c r="O42" s="37"/>
      <c r="P42" s="37"/>
      <c r="Q42" s="37"/>
    </row>
    <row r="43" spans="1:17" ht="31.5" customHeight="1" outlineLevel="1">
      <c r="A43" s="26">
        <f t="shared" si="0"/>
        <v>26</v>
      </c>
      <c r="B43" s="33" t="s">
        <v>36</v>
      </c>
      <c r="C43" s="33" t="s">
        <v>22</v>
      </c>
      <c r="D43" s="33" t="s">
        <v>70</v>
      </c>
      <c r="E43" s="33" t="s">
        <v>52</v>
      </c>
      <c r="F43" s="33" t="s">
        <v>39</v>
      </c>
      <c r="G43" s="33" t="s">
        <v>34</v>
      </c>
      <c r="H43" s="33" t="s">
        <v>32</v>
      </c>
      <c r="I43" s="33" t="s">
        <v>37</v>
      </c>
      <c r="J43" s="42" t="s">
        <v>73</v>
      </c>
      <c r="K43" s="35">
        <v>2300</v>
      </c>
      <c r="L43" s="35">
        <v>2370</v>
      </c>
      <c r="M43" s="35">
        <v>2467</v>
      </c>
      <c r="N43" s="36"/>
      <c r="O43" s="37"/>
      <c r="P43" s="37"/>
      <c r="Q43" s="37"/>
    </row>
    <row r="44" spans="1:17" ht="47.25" outlineLevel="1">
      <c r="A44" s="26">
        <f t="shared" si="0"/>
        <v>27</v>
      </c>
      <c r="B44" s="33" t="s">
        <v>30</v>
      </c>
      <c r="C44" s="33" t="s">
        <v>22</v>
      </c>
      <c r="D44" s="33" t="s">
        <v>74</v>
      </c>
      <c r="E44" s="33" t="s">
        <v>31</v>
      </c>
      <c r="F44" s="33" t="s">
        <v>30</v>
      </c>
      <c r="G44" s="33" t="s">
        <v>31</v>
      </c>
      <c r="H44" s="33" t="s">
        <v>32</v>
      </c>
      <c r="I44" s="33" t="s">
        <v>30</v>
      </c>
      <c r="J44" s="43" t="s">
        <v>75</v>
      </c>
      <c r="K44" s="35">
        <f>K45+K62</f>
        <v>11726.3</v>
      </c>
      <c r="L44" s="35">
        <f>L45+L62</f>
        <v>9722.2000000000007</v>
      </c>
      <c r="M44" s="35">
        <f>M45+M62</f>
        <v>10025</v>
      </c>
      <c r="N44" s="36"/>
      <c r="O44" s="37"/>
      <c r="P44" s="37"/>
      <c r="Q44" s="37"/>
    </row>
    <row r="45" spans="1:17" ht="96.75" customHeight="1" outlineLevel="4">
      <c r="A45" s="26">
        <f t="shared" si="0"/>
        <v>28</v>
      </c>
      <c r="B45" s="33" t="s">
        <v>30</v>
      </c>
      <c r="C45" s="33" t="s">
        <v>22</v>
      </c>
      <c r="D45" s="33" t="s">
        <v>74</v>
      </c>
      <c r="E45" s="33" t="s">
        <v>63</v>
      </c>
      <c r="F45" s="33" t="s">
        <v>30</v>
      </c>
      <c r="G45" s="33" t="s">
        <v>31</v>
      </c>
      <c r="H45" s="33" t="s">
        <v>32</v>
      </c>
      <c r="I45" s="33" t="s">
        <v>76</v>
      </c>
      <c r="J45" s="43" t="s">
        <v>77</v>
      </c>
      <c r="K45" s="35">
        <f>K46+K60</f>
        <v>11621</v>
      </c>
      <c r="L45" s="35">
        <f>L46+L60</f>
        <v>9700.2000000000007</v>
      </c>
      <c r="M45" s="35">
        <f>M46+M60</f>
        <v>10000</v>
      </c>
      <c r="N45" s="36"/>
      <c r="O45" s="37"/>
      <c r="P45" s="37"/>
      <c r="Q45" s="37"/>
    </row>
    <row r="46" spans="1:17" ht="79.5" customHeight="1" outlineLevel="4">
      <c r="A46" s="26">
        <f t="shared" si="0"/>
        <v>29</v>
      </c>
      <c r="B46" s="33" t="s">
        <v>30</v>
      </c>
      <c r="C46" s="33" t="s">
        <v>22</v>
      </c>
      <c r="D46" s="33" t="s">
        <v>74</v>
      </c>
      <c r="E46" s="33" t="s">
        <v>63</v>
      </c>
      <c r="F46" s="33" t="s">
        <v>39</v>
      </c>
      <c r="G46" s="33" t="s">
        <v>31</v>
      </c>
      <c r="H46" s="33" t="s">
        <v>32</v>
      </c>
      <c r="I46" s="33" t="s">
        <v>76</v>
      </c>
      <c r="J46" s="43" t="s">
        <v>78</v>
      </c>
      <c r="K46" s="35">
        <f>K47+K48+K49+K50+K51+K52+K53+K54+K55+K56+K57+K58+K59</f>
        <v>2473</v>
      </c>
      <c r="L46" s="35">
        <f>L47+L48+L49+L50+L51+L52+L53+L54+L55+L56+L57+L58+L59</f>
        <v>2200.1999999999998</v>
      </c>
      <c r="M46" s="35">
        <f>M47+M48+M49+M50+M51+M52+M53+M54+M55+M56+M57+M58+M59</f>
        <v>2000</v>
      </c>
      <c r="N46" s="36"/>
      <c r="O46" s="37"/>
      <c r="P46" s="37"/>
      <c r="Q46" s="37"/>
    </row>
    <row r="47" spans="1:17" ht="83.25" customHeight="1" outlineLevel="4">
      <c r="A47" s="26">
        <f t="shared" si="0"/>
        <v>30</v>
      </c>
      <c r="B47" s="33" t="s">
        <v>79</v>
      </c>
      <c r="C47" s="33" t="s">
        <v>22</v>
      </c>
      <c r="D47" s="33" t="s">
        <v>74</v>
      </c>
      <c r="E47" s="33" t="s">
        <v>63</v>
      </c>
      <c r="F47" s="33" t="s">
        <v>80</v>
      </c>
      <c r="G47" s="33" t="s">
        <v>81</v>
      </c>
      <c r="H47" s="33" t="s">
        <v>32</v>
      </c>
      <c r="I47" s="33" t="s">
        <v>76</v>
      </c>
      <c r="J47" s="43" t="s">
        <v>82</v>
      </c>
      <c r="K47" s="35">
        <v>100</v>
      </c>
      <c r="L47" s="35">
        <v>110</v>
      </c>
      <c r="M47" s="35">
        <v>110</v>
      </c>
      <c r="N47" s="36"/>
      <c r="O47" s="37"/>
      <c r="P47" s="37"/>
      <c r="Q47" s="37"/>
    </row>
    <row r="48" spans="1:17" ht="95.25" customHeight="1" outlineLevel="4">
      <c r="A48" s="26">
        <f t="shared" si="0"/>
        <v>31</v>
      </c>
      <c r="B48" s="33" t="s">
        <v>83</v>
      </c>
      <c r="C48" s="33" t="s">
        <v>22</v>
      </c>
      <c r="D48" s="33" t="s">
        <v>74</v>
      </c>
      <c r="E48" s="33" t="s">
        <v>63</v>
      </c>
      <c r="F48" s="33" t="s">
        <v>80</v>
      </c>
      <c r="G48" s="33" t="s">
        <v>81</v>
      </c>
      <c r="H48" s="33" t="s">
        <v>32</v>
      </c>
      <c r="I48" s="33" t="s">
        <v>76</v>
      </c>
      <c r="J48" s="43" t="s">
        <v>82</v>
      </c>
      <c r="K48" s="35">
        <v>5</v>
      </c>
      <c r="L48" s="35">
        <v>5</v>
      </c>
      <c r="M48" s="35">
        <v>5</v>
      </c>
      <c r="N48" s="36"/>
      <c r="O48" s="37"/>
      <c r="P48" s="37"/>
      <c r="Q48" s="37"/>
    </row>
    <row r="49" spans="1:17" ht="84.75" customHeight="1" outlineLevel="4">
      <c r="A49" s="26">
        <f t="shared" si="0"/>
        <v>32</v>
      </c>
      <c r="B49" s="33" t="s">
        <v>84</v>
      </c>
      <c r="C49" s="33" t="s">
        <v>22</v>
      </c>
      <c r="D49" s="33" t="s">
        <v>74</v>
      </c>
      <c r="E49" s="33" t="s">
        <v>63</v>
      </c>
      <c r="F49" s="33" t="s">
        <v>80</v>
      </c>
      <c r="G49" s="33" t="s">
        <v>81</v>
      </c>
      <c r="H49" s="33" t="s">
        <v>32</v>
      </c>
      <c r="I49" s="33" t="s">
        <v>76</v>
      </c>
      <c r="J49" s="43" t="s">
        <v>82</v>
      </c>
      <c r="K49" s="35">
        <v>2</v>
      </c>
      <c r="L49" s="35">
        <v>2</v>
      </c>
      <c r="M49" s="35">
        <v>2</v>
      </c>
      <c r="N49" s="36"/>
      <c r="O49" s="37"/>
      <c r="P49" s="37"/>
      <c r="Q49" s="37"/>
    </row>
    <row r="50" spans="1:17" ht="102.75" customHeight="1" outlineLevel="4">
      <c r="A50" s="26">
        <f t="shared" si="0"/>
        <v>33</v>
      </c>
      <c r="B50" s="33" t="s">
        <v>85</v>
      </c>
      <c r="C50" s="33" t="s">
        <v>22</v>
      </c>
      <c r="D50" s="33" t="s">
        <v>74</v>
      </c>
      <c r="E50" s="33" t="s">
        <v>63</v>
      </c>
      <c r="F50" s="33" t="s">
        <v>80</v>
      </c>
      <c r="G50" s="33" t="s">
        <v>81</v>
      </c>
      <c r="H50" s="33" t="s">
        <v>32</v>
      </c>
      <c r="I50" s="33" t="s">
        <v>76</v>
      </c>
      <c r="J50" s="43" t="s">
        <v>82</v>
      </c>
      <c r="K50" s="35">
        <v>3</v>
      </c>
      <c r="L50" s="35">
        <v>3</v>
      </c>
      <c r="M50" s="35">
        <v>3</v>
      </c>
      <c r="N50" s="36"/>
      <c r="O50" s="37"/>
      <c r="P50" s="37"/>
      <c r="Q50" s="37"/>
    </row>
    <row r="51" spans="1:17" ht="102.75" customHeight="1" outlineLevel="4">
      <c r="A51" s="26">
        <f t="shared" si="0"/>
        <v>34</v>
      </c>
      <c r="B51" s="33" t="s">
        <v>86</v>
      </c>
      <c r="C51" s="33" t="s">
        <v>22</v>
      </c>
      <c r="D51" s="33" t="s">
        <v>74</v>
      </c>
      <c r="E51" s="33" t="s">
        <v>63</v>
      </c>
      <c r="F51" s="33" t="s">
        <v>80</v>
      </c>
      <c r="G51" s="33" t="s">
        <v>81</v>
      </c>
      <c r="H51" s="33" t="s">
        <v>32</v>
      </c>
      <c r="I51" s="33" t="s">
        <v>76</v>
      </c>
      <c r="J51" s="43" t="s">
        <v>82</v>
      </c>
      <c r="K51" s="35">
        <v>6</v>
      </c>
      <c r="L51" s="35">
        <v>6</v>
      </c>
      <c r="M51" s="35">
        <v>6</v>
      </c>
      <c r="N51" s="36"/>
      <c r="O51" s="37"/>
      <c r="P51" s="37"/>
      <c r="Q51" s="37"/>
    </row>
    <row r="52" spans="1:17" ht="90.75" customHeight="1" outlineLevel="4">
      <c r="A52" s="26">
        <f t="shared" si="0"/>
        <v>35</v>
      </c>
      <c r="B52" s="33" t="s">
        <v>87</v>
      </c>
      <c r="C52" s="33" t="s">
        <v>22</v>
      </c>
      <c r="D52" s="33" t="s">
        <v>74</v>
      </c>
      <c r="E52" s="33" t="s">
        <v>63</v>
      </c>
      <c r="F52" s="33" t="s">
        <v>80</v>
      </c>
      <c r="G52" s="33" t="s">
        <v>81</v>
      </c>
      <c r="H52" s="33" t="s">
        <v>32</v>
      </c>
      <c r="I52" s="33" t="s">
        <v>76</v>
      </c>
      <c r="J52" s="43" t="s">
        <v>82</v>
      </c>
      <c r="K52" s="35">
        <v>2</v>
      </c>
      <c r="L52" s="35">
        <v>0</v>
      </c>
      <c r="M52" s="35">
        <v>0</v>
      </c>
      <c r="N52" s="36"/>
      <c r="O52" s="37"/>
      <c r="P52" s="37"/>
      <c r="Q52" s="37"/>
    </row>
    <row r="53" spans="1:17" ht="90.75" customHeight="1" outlineLevel="4">
      <c r="A53" s="26">
        <f t="shared" si="0"/>
        <v>36</v>
      </c>
      <c r="B53" s="33" t="s">
        <v>88</v>
      </c>
      <c r="C53" s="33" t="s">
        <v>22</v>
      </c>
      <c r="D53" s="33" t="s">
        <v>74</v>
      </c>
      <c r="E53" s="33" t="s">
        <v>63</v>
      </c>
      <c r="F53" s="33" t="s">
        <v>80</v>
      </c>
      <c r="G53" s="33" t="s">
        <v>81</v>
      </c>
      <c r="H53" s="33" t="s">
        <v>32</v>
      </c>
      <c r="I53" s="33" t="s">
        <v>76</v>
      </c>
      <c r="J53" s="43" t="s">
        <v>82</v>
      </c>
      <c r="K53" s="35">
        <v>5</v>
      </c>
      <c r="L53" s="35">
        <v>5</v>
      </c>
      <c r="M53" s="35">
        <v>5</v>
      </c>
      <c r="N53" s="36"/>
      <c r="O53" s="37"/>
      <c r="P53" s="37"/>
      <c r="Q53" s="37"/>
    </row>
    <row r="54" spans="1:17" ht="89.25" customHeight="1" outlineLevel="4">
      <c r="A54" s="26">
        <f t="shared" si="0"/>
        <v>37</v>
      </c>
      <c r="B54" s="33" t="s">
        <v>89</v>
      </c>
      <c r="C54" s="33" t="s">
        <v>22</v>
      </c>
      <c r="D54" s="33" t="s">
        <v>74</v>
      </c>
      <c r="E54" s="33" t="s">
        <v>63</v>
      </c>
      <c r="F54" s="33" t="s">
        <v>80</v>
      </c>
      <c r="G54" s="33" t="s">
        <v>81</v>
      </c>
      <c r="H54" s="33" t="s">
        <v>32</v>
      </c>
      <c r="I54" s="33" t="s">
        <v>76</v>
      </c>
      <c r="J54" s="43" t="s">
        <v>82</v>
      </c>
      <c r="K54" s="35">
        <v>0.5</v>
      </c>
      <c r="L54" s="35">
        <v>0.5</v>
      </c>
      <c r="M54" s="35">
        <v>0.5</v>
      </c>
      <c r="N54" s="36"/>
      <c r="O54" s="37"/>
      <c r="P54" s="37"/>
      <c r="Q54" s="37"/>
    </row>
    <row r="55" spans="1:17" ht="87.75" customHeight="1" outlineLevel="4">
      <c r="A55" s="26">
        <f t="shared" si="0"/>
        <v>38</v>
      </c>
      <c r="B55" s="33" t="s">
        <v>90</v>
      </c>
      <c r="C55" s="33" t="s">
        <v>22</v>
      </c>
      <c r="D55" s="33" t="s">
        <v>74</v>
      </c>
      <c r="E55" s="33" t="s">
        <v>63</v>
      </c>
      <c r="F55" s="33" t="s">
        <v>80</v>
      </c>
      <c r="G55" s="33" t="s">
        <v>81</v>
      </c>
      <c r="H55" s="33" t="s">
        <v>32</v>
      </c>
      <c r="I55" s="33" t="s">
        <v>76</v>
      </c>
      <c r="J55" s="43" t="s">
        <v>82</v>
      </c>
      <c r="K55" s="35">
        <v>1</v>
      </c>
      <c r="L55" s="35">
        <v>1</v>
      </c>
      <c r="M55" s="35">
        <v>1</v>
      </c>
      <c r="N55" s="36"/>
      <c r="O55" s="37"/>
      <c r="P55" s="37"/>
      <c r="Q55" s="37"/>
    </row>
    <row r="56" spans="1:17" ht="85.5" customHeight="1" outlineLevel="4">
      <c r="A56" s="26">
        <f>A55+1</f>
        <v>39</v>
      </c>
      <c r="B56" s="33" t="s">
        <v>91</v>
      </c>
      <c r="C56" s="33" t="s">
        <v>22</v>
      </c>
      <c r="D56" s="33" t="s">
        <v>74</v>
      </c>
      <c r="E56" s="33" t="s">
        <v>63</v>
      </c>
      <c r="F56" s="33" t="s">
        <v>80</v>
      </c>
      <c r="G56" s="33" t="s">
        <v>81</v>
      </c>
      <c r="H56" s="33" t="s">
        <v>32</v>
      </c>
      <c r="I56" s="33" t="s">
        <v>76</v>
      </c>
      <c r="J56" s="43" t="s">
        <v>82</v>
      </c>
      <c r="K56" s="35">
        <v>3</v>
      </c>
      <c r="L56" s="35">
        <v>3</v>
      </c>
      <c r="M56" s="35">
        <v>3</v>
      </c>
      <c r="N56" s="36"/>
      <c r="O56" s="37"/>
      <c r="P56" s="37"/>
      <c r="Q56" s="37"/>
    </row>
    <row r="57" spans="1:17" ht="87" customHeight="1" outlineLevel="4">
      <c r="A57" s="26">
        <v>40</v>
      </c>
      <c r="B57" s="33" t="s">
        <v>92</v>
      </c>
      <c r="C57" s="33" t="s">
        <v>22</v>
      </c>
      <c r="D57" s="33" t="s">
        <v>74</v>
      </c>
      <c r="E57" s="33" t="s">
        <v>63</v>
      </c>
      <c r="F57" s="33" t="s">
        <v>80</v>
      </c>
      <c r="G57" s="33" t="s">
        <v>81</v>
      </c>
      <c r="H57" s="33" t="s">
        <v>32</v>
      </c>
      <c r="I57" s="33" t="s">
        <v>76</v>
      </c>
      <c r="J57" s="43" t="s">
        <v>82</v>
      </c>
      <c r="K57" s="35">
        <v>2.1</v>
      </c>
      <c r="L57" s="35">
        <v>0.1</v>
      </c>
      <c r="M57" s="35">
        <v>0.1</v>
      </c>
      <c r="N57" s="36"/>
      <c r="O57" s="37"/>
      <c r="P57" s="37"/>
      <c r="Q57" s="37"/>
    </row>
    <row r="58" spans="1:17" ht="83.25" customHeight="1" outlineLevel="4">
      <c r="A58" s="26">
        <v>41</v>
      </c>
      <c r="B58" s="33" t="s">
        <v>93</v>
      </c>
      <c r="C58" s="33" t="s">
        <v>22</v>
      </c>
      <c r="D58" s="33" t="s">
        <v>74</v>
      </c>
      <c r="E58" s="33" t="s">
        <v>63</v>
      </c>
      <c r="F58" s="33" t="s">
        <v>80</v>
      </c>
      <c r="G58" s="33" t="s">
        <v>81</v>
      </c>
      <c r="H58" s="33" t="s">
        <v>32</v>
      </c>
      <c r="I58" s="33" t="s">
        <v>76</v>
      </c>
      <c r="J58" s="43" t="s">
        <v>82</v>
      </c>
      <c r="K58" s="35">
        <v>12</v>
      </c>
      <c r="L58" s="35">
        <v>5</v>
      </c>
      <c r="M58" s="35">
        <v>5</v>
      </c>
      <c r="N58" s="36"/>
      <c r="O58" s="37"/>
      <c r="P58" s="37"/>
      <c r="Q58" s="37"/>
    </row>
    <row r="59" spans="1:17" ht="81" customHeight="1" outlineLevel="4">
      <c r="A59" s="26">
        <f t="shared" si="0"/>
        <v>42</v>
      </c>
      <c r="B59" s="33" t="s">
        <v>94</v>
      </c>
      <c r="C59" s="33" t="s">
        <v>22</v>
      </c>
      <c r="D59" s="33" t="s">
        <v>74</v>
      </c>
      <c r="E59" s="33" t="s">
        <v>63</v>
      </c>
      <c r="F59" s="33" t="s">
        <v>80</v>
      </c>
      <c r="G59" s="33" t="s">
        <v>81</v>
      </c>
      <c r="H59" s="33" t="s">
        <v>32</v>
      </c>
      <c r="I59" s="33" t="s">
        <v>76</v>
      </c>
      <c r="J59" s="43" t="s">
        <v>82</v>
      </c>
      <c r="K59" s="35">
        <v>2331.4</v>
      </c>
      <c r="L59" s="35">
        <v>2059.6</v>
      </c>
      <c r="M59" s="35">
        <v>1859.4</v>
      </c>
      <c r="N59" s="36"/>
      <c r="O59" s="37"/>
      <c r="P59" s="37"/>
      <c r="Q59" s="37"/>
    </row>
    <row r="60" spans="1:17" ht="51.75" customHeight="1" outlineLevel="2">
      <c r="A60" s="26">
        <f t="shared" si="0"/>
        <v>43</v>
      </c>
      <c r="B60" s="33" t="s">
        <v>94</v>
      </c>
      <c r="C60" s="33" t="s">
        <v>22</v>
      </c>
      <c r="D60" s="33" t="s">
        <v>74</v>
      </c>
      <c r="E60" s="33" t="s">
        <v>63</v>
      </c>
      <c r="F60" s="33" t="s">
        <v>95</v>
      </c>
      <c r="G60" s="33" t="s">
        <v>31</v>
      </c>
      <c r="H60" s="33" t="s">
        <v>32</v>
      </c>
      <c r="I60" s="33" t="s">
        <v>76</v>
      </c>
      <c r="J60" s="38" t="s">
        <v>96</v>
      </c>
      <c r="K60" s="35">
        <f>K61</f>
        <v>9148</v>
      </c>
      <c r="L60" s="35">
        <f>L61</f>
        <v>7500</v>
      </c>
      <c r="M60" s="35">
        <f>M61</f>
        <v>8000</v>
      </c>
      <c r="N60" s="36"/>
      <c r="O60" s="37"/>
      <c r="P60" s="37"/>
      <c r="Q60" s="37"/>
    </row>
    <row r="61" spans="1:17" ht="35.25" customHeight="1" outlineLevel="4">
      <c r="A61" s="26">
        <f t="shared" si="0"/>
        <v>44</v>
      </c>
      <c r="B61" s="33" t="s">
        <v>94</v>
      </c>
      <c r="C61" s="33" t="s">
        <v>22</v>
      </c>
      <c r="D61" s="33" t="s">
        <v>74</v>
      </c>
      <c r="E61" s="33" t="s">
        <v>63</v>
      </c>
      <c r="F61" s="33" t="s">
        <v>97</v>
      </c>
      <c r="G61" s="33" t="s">
        <v>63</v>
      </c>
      <c r="H61" s="33" t="s">
        <v>32</v>
      </c>
      <c r="I61" s="33" t="s">
        <v>76</v>
      </c>
      <c r="J61" s="44" t="s">
        <v>98</v>
      </c>
      <c r="K61" s="35">
        <v>9148</v>
      </c>
      <c r="L61" s="35">
        <v>7500</v>
      </c>
      <c r="M61" s="35">
        <v>8000</v>
      </c>
      <c r="N61" s="36"/>
      <c r="O61" s="37"/>
      <c r="P61" s="37"/>
      <c r="Q61" s="37"/>
    </row>
    <row r="62" spans="1:17" ht="32.25" customHeight="1" outlineLevel="4">
      <c r="A62" s="26">
        <f t="shared" si="0"/>
        <v>45</v>
      </c>
      <c r="B62" s="33" t="s">
        <v>94</v>
      </c>
      <c r="C62" s="33" t="s">
        <v>22</v>
      </c>
      <c r="D62" s="33" t="s">
        <v>74</v>
      </c>
      <c r="E62" s="33" t="s">
        <v>99</v>
      </c>
      <c r="F62" s="33" t="s">
        <v>30</v>
      </c>
      <c r="G62" s="33" t="s">
        <v>31</v>
      </c>
      <c r="H62" s="33" t="s">
        <v>32</v>
      </c>
      <c r="I62" s="33" t="s">
        <v>76</v>
      </c>
      <c r="J62" s="40" t="s">
        <v>100</v>
      </c>
      <c r="K62" s="35">
        <f t="shared" ref="K62:M63" si="3">K63</f>
        <v>105.3</v>
      </c>
      <c r="L62" s="35">
        <f t="shared" si="3"/>
        <v>22</v>
      </c>
      <c r="M62" s="35">
        <f t="shared" si="3"/>
        <v>25</v>
      </c>
      <c r="N62" s="36"/>
      <c r="O62" s="37"/>
      <c r="P62" s="37"/>
      <c r="Q62" s="37"/>
    </row>
    <row r="63" spans="1:17" ht="54" customHeight="1" outlineLevel="4">
      <c r="A63" s="26">
        <f t="shared" si="0"/>
        <v>46</v>
      </c>
      <c r="B63" s="33" t="s">
        <v>94</v>
      </c>
      <c r="C63" s="33" t="s">
        <v>22</v>
      </c>
      <c r="D63" s="33" t="s">
        <v>74</v>
      </c>
      <c r="E63" s="33" t="s">
        <v>99</v>
      </c>
      <c r="F63" s="33" t="s">
        <v>39</v>
      </c>
      <c r="G63" s="33" t="s">
        <v>31</v>
      </c>
      <c r="H63" s="33" t="s">
        <v>32</v>
      </c>
      <c r="I63" s="33" t="s">
        <v>76</v>
      </c>
      <c r="J63" s="40" t="s">
        <v>101</v>
      </c>
      <c r="K63" s="35">
        <f t="shared" si="3"/>
        <v>105.3</v>
      </c>
      <c r="L63" s="35">
        <f t="shared" si="3"/>
        <v>22</v>
      </c>
      <c r="M63" s="35">
        <f t="shared" si="3"/>
        <v>25</v>
      </c>
      <c r="N63" s="36"/>
      <c r="O63" s="37"/>
      <c r="P63" s="37"/>
      <c r="Q63" s="37"/>
    </row>
    <row r="64" spans="1:17" ht="55.5" customHeight="1" outlineLevel="4">
      <c r="A64" s="26">
        <f t="shared" si="0"/>
        <v>47</v>
      </c>
      <c r="B64" s="33" t="s">
        <v>94</v>
      </c>
      <c r="C64" s="33" t="s">
        <v>22</v>
      </c>
      <c r="D64" s="33" t="s">
        <v>74</v>
      </c>
      <c r="E64" s="33" t="s">
        <v>99</v>
      </c>
      <c r="F64" s="33" t="s">
        <v>102</v>
      </c>
      <c r="G64" s="33" t="s">
        <v>63</v>
      </c>
      <c r="H64" s="33" t="s">
        <v>32</v>
      </c>
      <c r="I64" s="33" t="s">
        <v>76</v>
      </c>
      <c r="J64" s="40" t="s">
        <v>103</v>
      </c>
      <c r="K64" s="35">
        <v>105.3</v>
      </c>
      <c r="L64" s="35">
        <v>22</v>
      </c>
      <c r="M64" s="35">
        <v>25</v>
      </c>
      <c r="N64" s="36"/>
      <c r="O64" s="37"/>
      <c r="P64" s="37"/>
      <c r="Q64" s="37"/>
    </row>
    <row r="65" spans="1:17" ht="15.75" customHeight="1" outlineLevel="1">
      <c r="A65" s="26">
        <f t="shared" si="0"/>
        <v>48</v>
      </c>
      <c r="B65" s="33" t="s">
        <v>104</v>
      </c>
      <c r="C65" s="33" t="s">
        <v>22</v>
      </c>
      <c r="D65" s="33" t="s">
        <v>105</v>
      </c>
      <c r="E65" s="33" t="s">
        <v>31</v>
      </c>
      <c r="F65" s="33" t="s">
        <v>30</v>
      </c>
      <c r="G65" s="33" t="s">
        <v>31</v>
      </c>
      <c r="H65" s="33" t="s">
        <v>32</v>
      </c>
      <c r="I65" s="33" t="s">
        <v>30</v>
      </c>
      <c r="J65" s="34" t="s">
        <v>106</v>
      </c>
      <c r="K65" s="35">
        <f>K66</f>
        <v>58.5</v>
      </c>
      <c r="L65" s="35">
        <f>L66</f>
        <v>362.7</v>
      </c>
      <c r="M65" s="35">
        <f>M66</f>
        <v>374.8</v>
      </c>
      <c r="N65" s="36"/>
      <c r="O65" s="37"/>
      <c r="P65" s="37"/>
      <c r="Q65" s="37"/>
    </row>
    <row r="66" spans="1:17" outlineLevel="1">
      <c r="A66" s="26">
        <f t="shared" si="0"/>
        <v>49</v>
      </c>
      <c r="B66" s="33" t="s">
        <v>104</v>
      </c>
      <c r="C66" s="33" t="s">
        <v>22</v>
      </c>
      <c r="D66" s="33" t="s">
        <v>105</v>
      </c>
      <c r="E66" s="33" t="s">
        <v>34</v>
      </c>
      <c r="F66" s="33" t="s">
        <v>30</v>
      </c>
      <c r="G66" s="33" t="s">
        <v>34</v>
      </c>
      <c r="H66" s="33" t="s">
        <v>32</v>
      </c>
      <c r="I66" s="33" t="s">
        <v>76</v>
      </c>
      <c r="J66" s="1" t="s">
        <v>107</v>
      </c>
      <c r="K66" s="35">
        <f>K67+K68+K69+K70</f>
        <v>58.5</v>
      </c>
      <c r="L66" s="35">
        <f>L67+L68+L69+L70</f>
        <v>362.7</v>
      </c>
      <c r="M66" s="35">
        <f>M67+M68+M69+M70</f>
        <v>374.8</v>
      </c>
      <c r="N66" s="36"/>
      <c r="O66" s="37"/>
      <c r="P66" s="37"/>
      <c r="Q66" s="37"/>
    </row>
    <row r="67" spans="1:17" ht="31.5" outlineLevel="1">
      <c r="A67" s="26">
        <f t="shared" si="0"/>
        <v>50</v>
      </c>
      <c r="B67" s="33" t="s">
        <v>104</v>
      </c>
      <c r="C67" s="33" t="s">
        <v>22</v>
      </c>
      <c r="D67" s="33" t="s">
        <v>105</v>
      </c>
      <c r="E67" s="33" t="s">
        <v>34</v>
      </c>
      <c r="F67" s="33" t="s">
        <v>39</v>
      </c>
      <c r="G67" s="33" t="s">
        <v>34</v>
      </c>
      <c r="H67" s="33" t="s">
        <v>32</v>
      </c>
      <c r="I67" s="33" t="s">
        <v>76</v>
      </c>
      <c r="J67" s="34" t="s">
        <v>108</v>
      </c>
      <c r="K67" s="35">
        <v>28.3</v>
      </c>
      <c r="L67" s="35">
        <v>110</v>
      </c>
      <c r="M67" s="35">
        <v>90</v>
      </c>
      <c r="N67" s="36"/>
      <c r="O67" s="37"/>
      <c r="P67" s="37"/>
      <c r="Q67" s="37"/>
    </row>
    <row r="68" spans="1:17" outlineLevel="1">
      <c r="A68" s="26">
        <f t="shared" si="0"/>
        <v>51</v>
      </c>
      <c r="B68" s="33" t="s">
        <v>104</v>
      </c>
      <c r="C68" s="33" t="s">
        <v>22</v>
      </c>
      <c r="D68" s="33" t="s">
        <v>105</v>
      </c>
      <c r="E68" s="33" t="s">
        <v>34</v>
      </c>
      <c r="F68" s="33" t="s">
        <v>46</v>
      </c>
      <c r="G68" s="33" t="s">
        <v>34</v>
      </c>
      <c r="H68" s="33" t="s">
        <v>32</v>
      </c>
      <c r="I68" s="33" t="s">
        <v>76</v>
      </c>
      <c r="J68" s="1" t="s">
        <v>109</v>
      </c>
      <c r="K68" s="35">
        <v>1.2</v>
      </c>
      <c r="L68" s="35">
        <v>0</v>
      </c>
      <c r="M68" s="35">
        <v>0</v>
      </c>
      <c r="N68" s="36"/>
      <c r="O68" s="37"/>
      <c r="P68" s="37"/>
      <c r="Q68" s="37"/>
    </row>
    <row r="69" spans="1:17" outlineLevel="1">
      <c r="A69" s="26">
        <f t="shared" si="0"/>
        <v>52</v>
      </c>
      <c r="B69" s="33" t="s">
        <v>104</v>
      </c>
      <c r="C69" s="33" t="s">
        <v>22</v>
      </c>
      <c r="D69" s="33" t="s">
        <v>105</v>
      </c>
      <c r="E69" s="33" t="s">
        <v>34</v>
      </c>
      <c r="F69" s="33" t="s">
        <v>48</v>
      </c>
      <c r="G69" s="33" t="s">
        <v>34</v>
      </c>
      <c r="H69" s="33" t="s">
        <v>32</v>
      </c>
      <c r="I69" s="33" t="s">
        <v>76</v>
      </c>
      <c r="J69" s="34" t="s">
        <v>110</v>
      </c>
      <c r="K69" s="35">
        <v>0.3</v>
      </c>
      <c r="L69" s="35">
        <v>1</v>
      </c>
      <c r="M69" s="35">
        <v>1.2</v>
      </c>
      <c r="N69" s="36"/>
      <c r="O69" s="37"/>
      <c r="P69" s="37"/>
      <c r="Q69" s="37"/>
    </row>
    <row r="70" spans="1:17" outlineLevel="2">
      <c r="A70" s="26">
        <f t="shared" si="0"/>
        <v>53</v>
      </c>
      <c r="B70" s="33" t="s">
        <v>104</v>
      </c>
      <c r="C70" s="33" t="s">
        <v>22</v>
      </c>
      <c r="D70" s="33" t="s">
        <v>105</v>
      </c>
      <c r="E70" s="33" t="s">
        <v>34</v>
      </c>
      <c r="F70" s="33" t="s">
        <v>50</v>
      </c>
      <c r="G70" s="33" t="s">
        <v>34</v>
      </c>
      <c r="H70" s="33" t="s">
        <v>32</v>
      </c>
      <c r="I70" s="33" t="s">
        <v>76</v>
      </c>
      <c r="J70" s="34" t="s">
        <v>111</v>
      </c>
      <c r="K70" s="35">
        <v>28.7</v>
      </c>
      <c r="L70" s="35">
        <v>251.7</v>
      </c>
      <c r="M70" s="35">
        <v>283.60000000000002</v>
      </c>
      <c r="N70" s="36"/>
      <c r="O70" s="37"/>
      <c r="P70" s="37"/>
      <c r="Q70" s="37"/>
    </row>
    <row r="71" spans="1:17" ht="31.5" outlineLevel="1">
      <c r="A71" s="26">
        <f t="shared" si="0"/>
        <v>54</v>
      </c>
      <c r="B71" s="33" t="s">
        <v>30</v>
      </c>
      <c r="C71" s="33" t="s">
        <v>22</v>
      </c>
      <c r="D71" s="33" t="s">
        <v>112</v>
      </c>
      <c r="E71" s="33" t="s">
        <v>31</v>
      </c>
      <c r="F71" s="33" t="s">
        <v>30</v>
      </c>
      <c r="G71" s="33" t="s">
        <v>31</v>
      </c>
      <c r="H71" s="33" t="s">
        <v>32</v>
      </c>
      <c r="I71" s="33" t="s">
        <v>30</v>
      </c>
      <c r="J71" s="34" t="s">
        <v>113</v>
      </c>
      <c r="K71" s="35">
        <f>K72+K75</f>
        <v>6085</v>
      </c>
      <c r="L71" s="35">
        <f>L72+L75</f>
        <v>6244.8</v>
      </c>
      <c r="M71" s="35">
        <f>M72+M75</f>
        <v>6305.3</v>
      </c>
      <c r="N71" s="36"/>
      <c r="O71" s="37"/>
      <c r="P71" s="37"/>
      <c r="Q71" s="37"/>
    </row>
    <row r="72" spans="1:17" ht="24" customHeight="1" outlineLevel="2">
      <c r="A72" s="26">
        <f t="shared" si="0"/>
        <v>55</v>
      </c>
      <c r="B72" s="33" t="s">
        <v>114</v>
      </c>
      <c r="C72" s="33" t="s">
        <v>22</v>
      </c>
      <c r="D72" s="33" t="s">
        <v>112</v>
      </c>
      <c r="E72" s="33" t="s">
        <v>34</v>
      </c>
      <c r="F72" s="33" t="s">
        <v>30</v>
      </c>
      <c r="G72" s="33" t="s">
        <v>31</v>
      </c>
      <c r="H72" s="33" t="s">
        <v>32</v>
      </c>
      <c r="I72" s="33" t="s">
        <v>115</v>
      </c>
      <c r="J72" s="38" t="s">
        <v>116</v>
      </c>
      <c r="K72" s="35">
        <f t="shared" ref="K72:M73" si="4">K73</f>
        <v>5926.3</v>
      </c>
      <c r="L72" s="35">
        <f t="shared" si="4"/>
        <v>6044.8</v>
      </c>
      <c r="M72" s="35">
        <f t="shared" si="4"/>
        <v>6105.3</v>
      </c>
      <c r="N72" s="36"/>
      <c r="O72" s="37"/>
      <c r="P72" s="37"/>
      <c r="Q72" s="37"/>
    </row>
    <row r="73" spans="1:17" ht="24" customHeight="1" outlineLevel="2">
      <c r="A73" s="26">
        <f t="shared" si="0"/>
        <v>56</v>
      </c>
      <c r="B73" s="33" t="s">
        <v>114</v>
      </c>
      <c r="C73" s="45" t="s">
        <v>22</v>
      </c>
      <c r="D73" s="45" t="s">
        <v>112</v>
      </c>
      <c r="E73" s="45" t="s">
        <v>34</v>
      </c>
      <c r="F73" s="45" t="s">
        <v>117</v>
      </c>
      <c r="G73" s="45" t="s">
        <v>31</v>
      </c>
      <c r="H73" s="45" t="s">
        <v>32</v>
      </c>
      <c r="I73" s="45" t="s">
        <v>115</v>
      </c>
      <c r="J73" s="1" t="s">
        <v>118</v>
      </c>
      <c r="K73" s="35">
        <f t="shared" si="4"/>
        <v>5926.3</v>
      </c>
      <c r="L73" s="35">
        <f t="shared" si="4"/>
        <v>6044.8</v>
      </c>
      <c r="M73" s="35">
        <f t="shared" si="4"/>
        <v>6105.3</v>
      </c>
      <c r="N73" s="36"/>
      <c r="O73" s="37"/>
      <c r="P73" s="37"/>
      <c r="Q73" s="37"/>
    </row>
    <row r="74" spans="1:17" ht="38.25" customHeight="1" outlineLevel="3">
      <c r="A74" s="26">
        <f t="shared" si="0"/>
        <v>57</v>
      </c>
      <c r="B74" s="33" t="s">
        <v>114</v>
      </c>
      <c r="C74" s="45" t="s">
        <v>22</v>
      </c>
      <c r="D74" s="45" t="s">
        <v>112</v>
      </c>
      <c r="E74" s="45" t="s">
        <v>34</v>
      </c>
      <c r="F74" s="45" t="s">
        <v>119</v>
      </c>
      <c r="G74" s="45" t="s">
        <v>63</v>
      </c>
      <c r="H74" s="45" t="s">
        <v>32</v>
      </c>
      <c r="I74" s="45" t="s">
        <v>115</v>
      </c>
      <c r="J74" s="38" t="s">
        <v>120</v>
      </c>
      <c r="K74" s="35">
        <v>5926.3</v>
      </c>
      <c r="L74" s="35">
        <v>6044.8</v>
      </c>
      <c r="M74" s="35">
        <v>6105.3</v>
      </c>
      <c r="N74" s="36"/>
      <c r="O74" s="37"/>
      <c r="P74" s="37"/>
      <c r="Q74" s="37"/>
    </row>
    <row r="75" spans="1:17" ht="24" customHeight="1" outlineLevel="3">
      <c r="A75" s="26">
        <f t="shared" si="0"/>
        <v>58</v>
      </c>
      <c r="B75" s="39" t="s">
        <v>94</v>
      </c>
      <c r="C75" s="39" t="s">
        <v>22</v>
      </c>
      <c r="D75" s="39" t="s">
        <v>112</v>
      </c>
      <c r="E75" s="39" t="s">
        <v>42</v>
      </c>
      <c r="F75" s="39" t="s">
        <v>31</v>
      </c>
      <c r="G75" s="39" t="s">
        <v>31</v>
      </c>
      <c r="H75" s="39" t="s">
        <v>30</v>
      </c>
      <c r="I75" s="39" t="s">
        <v>115</v>
      </c>
      <c r="J75" s="46" t="s">
        <v>121</v>
      </c>
      <c r="K75" s="35">
        <f t="shared" ref="K75:M76" si="5">K76</f>
        <v>158.69999999999999</v>
      </c>
      <c r="L75" s="35">
        <f t="shared" si="5"/>
        <v>200</v>
      </c>
      <c r="M75" s="35">
        <f t="shared" si="5"/>
        <v>200</v>
      </c>
      <c r="N75" s="36"/>
      <c r="O75" s="37"/>
      <c r="P75" s="37"/>
      <c r="Q75" s="37"/>
    </row>
    <row r="76" spans="1:17" ht="32.25" customHeight="1" outlineLevel="3">
      <c r="A76" s="26">
        <f t="shared" si="0"/>
        <v>59</v>
      </c>
      <c r="B76" s="39" t="s">
        <v>94</v>
      </c>
      <c r="C76" s="39" t="s">
        <v>22</v>
      </c>
      <c r="D76" s="39" t="s">
        <v>112</v>
      </c>
      <c r="E76" s="39" t="s">
        <v>42</v>
      </c>
      <c r="F76" s="39" t="s">
        <v>122</v>
      </c>
      <c r="G76" s="39" t="s">
        <v>31</v>
      </c>
      <c r="H76" s="39" t="s">
        <v>30</v>
      </c>
      <c r="I76" s="39" t="s">
        <v>115</v>
      </c>
      <c r="J76" s="47" t="s">
        <v>123</v>
      </c>
      <c r="K76" s="35">
        <f t="shared" si="5"/>
        <v>158.69999999999999</v>
      </c>
      <c r="L76" s="35">
        <f t="shared" si="5"/>
        <v>200</v>
      </c>
      <c r="M76" s="35">
        <f t="shared" si="5"/>
        <v>200</v>
      </c>
      <c r="N76" s="36"/>
      <c r="O76" s="37"/>
      <c r="P76" s="37"/>
      <c r="Q76" s="37"/>
    </row>
    <row r="77" spans="1:17" ht="38.25" customHeight="1" outlineLevel="3">
      <c r="A77" s="26">
        <f t="shared" si="0"/>
        <v>60</v>
      </c>
      <c r="B77" s="39" t="s">
        <v>94</v>
      </c>
      <c r="C77" s="39" t="s">
        <v>22</v>
      </c>
      <c r="D77" s="39" t="s">
        <v>112</v>
      </c>
      <c r="E77" s="39" t="s">
        <v>42</v>
      </c>
      <c r="F77" s="39" t="s">
        <v>124</v>
      </c>
      <c r="G77" s="39" t="s">
        <v>63</v>
      </c>
      <c r="H77" s="39" t="s">
        <v>30</v>
      </c>
      <c r="I77" s="39" t="s">
        <v>115</v>
      </c>
      <c r="J77" s="41" t="s">
        <v>125</v>
      </c>
      <c r="K77" s="35">
        <v>158.69999999999999</v>
      </c>
      <c r="L77" s="35">
        <v>200</v>
      </c>
      <c r="M77" s="35">
        <v>200</v>
      </c>
      <c r="N77" s="36"/>
      <c r="O77" s="37"/>
      <c r="P77" s="37"/>
      <c r="Q77" s="37"/>
    </row>
    <row r="78" spans="1:17" ht="31.5" outlineLevel="4">
      <c r="A78" s="26">
        <f t="shared" si="0"/>
        <v>61</v>
      </c>
      <c r="B78" s="33" t="s">
        <v>30</v>
      </c>
      <c r="C78" s="33" t="s">
        <v>22</v>
      </c>
      <c r="D78" s="33" t="s">
        <v>126</v>
      </c>
      <c r="E78" s="33" t="s">
        <v>31</v>
      </c>
      <c r="F78" s="33" t="s">
        <v>30</v>
      </c>
      <c r="G78" s="33" t="s">
        <v>31</v>
      </c>
      <c r="H78" s="33" t="s">
        <v>32</v>
      </c>
      <c r="I78" s="33" t="s">
        <v>30</v>
      </c>
      <c r="J78" s="34" t="s">
        <v>127</v>
      </c>
      <c r="K78" s="35">
        <f>K79+K83</f>
        <v>1726</v>
      </c>
      <c r="L78" s="35">
        <f>L79+L83</f>
        <v>750</v>
      </c>
      <c r="M78" s="35">
        <f>M79+M83</f>
        <v>800</v>
      </c>
      <c r="N78" s="36"/>
      <c r="O78" s="37"/>
      <c r="P78" s="37"/>
      <c r="Q78" s="37"/>
    </row>
    <row r="79" spans="1:17" ht="78.75" outlineLevel="4">
      <c r="A79" s="26">
        <f t="shared" si="0"/>
        <v>62</v>
      </c>
      <c r="B79" s="33" t="s">
        <v>30</v>
      </c>
      <c r="C79" s="33" t="s">
        <v>22</v>
      </c>
      <c r="D79" s="33" t="s">
        <v>126</v>
      </c>
      <c r="E79" s="33" t="s">
        <v>42</v>
      </c>
      <c r="F79" s="33" t="s">
        <v>30</v>
      </c>
      <c r="G79" s="33" t="s">
        <v>31</v>
      </c>
      <c r="H79" s="33" t="s">
        <v>32</v>
      </c>
      <c r="I79" s="33" t="s">
        <v>30</v>
      </c>
      <c r="J79" s="43" t="s">
        <v>128</v>
      </c>
      <c r="K79" s="35">
        <f>K80</f>
        <v>913</v>
      </c>
      <c r="L79" s="35">
        <f>L80</f>
        <v>0</v>
      </c>
      <c r="M79" s="35">
        <f>M80</f>
        <v>0</v>
      </c>
      <c r="N79" s="36"/>
      <c r="O79" s="37"/>
      <c r="P79" s="37"/>
      <c r="Q79" s="37"/>
    </row>
    <row r="80" spans="1:17" ht="99.75" customHeight="1" outlineLevel="4">
      <c r="A80" s="26">
        <f t="shared" si="0"/>
        <v>63</v>
      </c>
      <c r="B80" s="33" t="s">
        <v>94</v>
      </c>
      <c r="C80" s="33" t="s">
        <v>22</v>
      </c>
      <c r="D80" s="33" t="s">
        <v>126</v>
      </c>
      <c r="E80" s="33" t="s">
        <v>42</v>
      </c>
      <c r="F80" s="33" t="s">
        <v>129</v>
      </c>
      <c r="G80" s="33" t="s">
        <v>31</v>
      </c>
      <c r="H80" s="33" t="s">
        <v>32</v>
      </c>
      <c r="I80" s="33" t="s">
        <v>130</v>
      </c>
      <c r="J80" s="43" t="s">
        <v>131</v>
      </c>
      <c r="K80" s="35">
        <f>K81+K82</f>
        <v>913</v>
      </c>
      <c r="L80" s="35">
        <f>L81+L82</f>
        <v>0</v>
      </c>
      <c r="M80" s="35">
        <f>M81+M82</f>
        <v>0</v>
      </c>
      <c r="N80" s="36"/>
      <c r="O80" s="37"/>
      <c r="P80" s="37"/>
      <c r="Q80" s="37"/>
    </row>
    <row r="81" spans="1:17" ht="103.5" customHeight="1" outlineLevel="5">
      <c r="A81" s="26">
        <f t="shared" si="0"/>
        <v>64</v>
      </c>
      <c r="B81" s="33" t="s">
        <v>94</v>
      </c>
      <c r="C81" s="33" t="s">
        <v>22</v>
      </c>
      <c r="D81" s="33" t="s">
        <v>126</v>
      </c>
      <c r="E81" s="33" t="s">
        <v>42</v>
      </c>
      <c r="F81" s="33" t="s">
        <v>132</v>
      </c>
      <c r="G81" s="33" t="s">
        <v>63</v>
      </c>
      <c r="H81" s="33" t="s">
        <v>32</v>
      </c>
      <c r="I81" s="33" t="s">
        <v>130</v>
      </c>
      <c r="J81" s="43" t="s">
        <v>133</v>
      </c>
      <c r="K81" s="35">
        <v>913</v>
      </c>
      <c r="L81" s="35">
        <v>0</v>
      </c>
      <c r="M81" s="35">
        <v>0</v>
      </c>
      <c r="N81" s="36"/>
      <c r="O81" s="37"/>
      <c r="P81" s="37"/>
      <c r="Q81" s="37"/>
    </row>
    <row r="82" spans="1:17" ht="48" hidden="1" customHeight="1" outlineLevel="5">
      <c r="A82" s="26">
        <f t="shared" si="0"/>
        <v>65</v>
      </c>
      <c r="B82" s="33" t="s">
        <v>94</v>
      </c>
      <c r="C82" s="33" t="s">
        <v>22</v>
      </c>
      <c r="D82" s="33" t="s">
        <v>126</v>
      </c>
      <c r="E82" s="33" t="s">
        <v>42</v>
      </c>
      <c r="F82" s="33" t="s">
        <v>132</v>
      </c>
      <c r="G82" s="33" t="s">
        <v>63</v>
      </c>
      <c r="H82" s="33" t="s">
        <v>32</v>
      </c>
      <c r="I82" s="33" t="s">
        <v>134</v>
      </c>
      <c r="J82" s="34" t="s">
        <v>135</v>
      </c>
      <c r="K82" s="35"/>
      <c r="L82" s="35"/>
      <c r="M82" s="35"/>
      <c r="N82" s="36"/>
      <c r="O82" s="37"/>
      <c r="P82" s="37"/>
      <c r="Q82" s="37"/>
    </row>
    <row r="83" spans="1:17" ht="36" customHeight="1" outlineLevel="5">
      <c r="A83" s="26">
        <f t="shared" si="0"/>
        <v>66</v>
      </c>
      <c r="B83" s="33" t="s">
        <v>30</v>
      </c>
      <c r="C83" s="33" t="s">
        <v>22</v>
      </c>
      <c r="D83" s="33" t="s">
        <v>126</v>
      </c>
      <c r="E83" s="33" t="s">
        <v>136</v>
      </c>
      <c r="F83" s="33" t="s">
        <v>30</v>
      </c>
      <c r="G83" s="33" t="s">
        <v>31</v>
      </c>
      <c r="H83" s="33" t="s">
        <v>32</v>
      </c>
      <c r="I83" s="33" t="s">
        <v>137</v>
      </c>
      <c r="J83" s="34" t="s">
        <v>138</v>
      </c>
      <c r="K83" s="35">
        <f>K84+K98</f>
        <v>813</v>
      </c>
      <c r="L83" s="35">
        <f>L84+L98</f>
        <v>750</v>
      </c>
      <c r="M83" s="35">
        <f>M84+M98</f>
        <v>800</v>
      </c>
      <c r="N83" s="36"/>
      <c r="O83" s="37"/>
      <c r="P83" s="37"/>
      <c r="Q83" s="37"/>
    </row>
    <row r="84" spans="1:17" ht="36.75" customHeight="1" outlineLevel="3">
      <c r="A84" s="26">
        <f t="shared" ref="A84:A126" si="6">A83+1</f>
        <v>67</v>
      </c>
      <c r="B84" s="33" t="s">
        <v>30</v>
      </c>
      <c r="C84" s="33" t="s">
        <v>22</v>
      </c>
      <c r="D84" s="33" t="s">
        <v>126</v>
      </c>
      <c r="E84" s="33" t="s">
        <v>136</v>
      </c>
      <c r="F84" s="33" t="s">
        <v>39</v>
      </c>
      <c r="G84" s="33" t="s">
        <v>31</v>
      </c>
      <c r="H84" s="33" t="s">
        <v>32</v>
      </c>
      <c r="I84" s="33" t="s">
        <v>137</v>
      </c>
      <c r="J84" s="43" t="s">
        <v>139</v>
      </c>
      <c r="K84" s="35">
        <f>K85+K86+K87+K88+K89+K90+K91+K92+K93+K94+K95+K96+K97</f>
        <v>778</v>
      </c>
      <c r="L84" s="35">
        <f>L85+L86+L87+L88+L89+L90+L91+L92+L93+L94+L95+L96+L97</f>
        <v>750</v>
      </c>
      <c r="M84" s="35">
        <f>M85+M86+M87+M88+M89+M90+M91+M92+M93+M94+M95+M96+M97</f>
        <v>800</v>
      </c>
      <c r="N84" s="36"/>
      <c r="O84" s="37"/>
      <c r="P84" s="37"/>
      <c r="Q84" s="37"/>
    </row>
    <row r="85" spans="1:17" ht="47.25" outlineLevel="3">
      <c r="A85" s="26">
        <f t="shared" si="6"/>
        <v>68</v>
      </c>
      <c r="B85" s="33" t="s">
        <v>79</v>
      </c>
      <c r="C85" s="33" t="s">
        <v>22</v>
      </c>
      <c r="D85" s="33" t="s">
        <v>126</v>
      </c>
      <c r="E85" s="33" t="s">
        <v>136</v>
      </c>
      <c r="F85" s="33" t="s">
        <v>80</v>
      </c>
      <c r="G85" s="33" t="s">
        <v>81</v>
      </c>
      <c r="H85" s="33" t="s">
        <v>32</v>
      </c>
      <c r="I85" s="33" t="s">
        <v>137</v>
      </c>
      <c r="J85" s="43" t="s">
        <v>140</v>
      </c>
      <c r="K85" s="35">
        <v>100</v>
      </c>
      <c r="L85" s="35">
        <v>100</v>
      </c>
      <c r="M85" s="35">
        <v>100</v>
      </c>
      <c r="N85" s="36"/>
      <c r="O85" s="37"/>
      <c r="P85" s="37"/>
      <c r="Q85" s="37"/>
    </row>
    <row r="86" spans="1:17" ht="47.25" outlineLevel="3">
      <c r="A86" s="26">
        <f t="shared" si="6"/>
        <v>69</v>
      </c>
      <c r="B86" s="33" t="s">
        <v>83</v>
      </c>
      <c r="C86" s="33" t="s">
        <v>22</v>
      </c>
      <c r="D86" s="33" t="s">
        <v>126</v>
      </c>
      <c r="E86" s="33" t="s">
        <v>136</v>
      </c>
      <c r="F86" s="33" t="s">
        <v>80</v>
      </c>
      <c r="G86" s="33" t="s">
        <v>81</v>
      </c>
      <c r="H86" s="33" t="s">
        <v>32</v>
      </c>
      <c r="I86" s="33" t="s">
        <v>137</v>
      </c>
      <c r="J86" s="43" t="s">
        <v>140</v>
      </c>
      <c r="K86" s="35">
        <v>30</v>
      </c>
      <c r="L86" s="35">
        <v>30</v>
      </c>
      <c r="M86" s="35">
        <v>30</v>
      </c>
      <c r="N86" s="36"/>
      <c r="O86" s="37"/>
      <c r="P86" s="37"/>
      <c r="Q86" s="37"/>
    </row>
    <row r="87" spans="1:17" ht="47.25" outlineLevel="3">
      <c r="A87" s="26">
        <f t="shared" si="6"/>
        <v>70</v>
      </c>
      <c r="B87" s="33" t="s">
        <v>84</v>
      </c>
      <c r="C87" s="33" t="s">
        <v>22</v>
      </c>
      <c r="D87" s="33" t="s">
        <v>126</v>
      </c>
      <c r="E87" s="33" t="s">
        <v>136</v>
      </c>
      <c r="F87" s="33" t="s">
        <v>80</v>
      </c>
      <c r="G87" s="33" t="s">
        <v>81</v>
      </c>
      <c r="H87" s="33" t="s">
        <v>32</v>
      </c>
      <c r="I87" s="33" t="s">
        <v>137</v>
      </c>
      <c r="J87" s="43" t="s">
        <v>140</v>
      </c>
      <c r="K87" s="35">
        <v>10</v>
      </c>
      <c r="L87" s="35">
        <v>10</v>
      </c>
      <c r="M87" s="35">
        <v>10</v>
      </c>
      <c r="N87" s="36"/>
      <c r="O87" s="37"/>
      <c r="P87" s="37"/>
      <c r="Q87" s="37"/>
    </row>
    <row r="88" spans="1:17" ht="47.25" outlineLevel="3">
      <c r="A88" s="26">
        <f t="shared" si="6"/>
        <v>71</v>
      </c>
      <c r="B88" s="33" t="s">
        <v>85</v>
      </c>
      <c r="C88" s="33" t="s">
        <v>22</v>
      </c>
      <c r="D88" s="33" t="s">
        <v>126</v>
      </c>
      <c r="E88" s="33" t="s">
        <v>136</v>
      </c>
      <c r="F88" s="33" t="s">
        <v>80</v>
      </c>
      <c r="G88" s="33" t="s">
        <v>81</v>
      </c>
      <c r="H88" s="33" t="s">
        <v>32</v>
      </c>
      <c r="I88" s="33" t="s">
        <v>137</v>
      </c>
      <c r="J88" s="43" t="s">
        <v>140</v>
      </c>
      <c r="K88" s="35">
        <v>60</v>
      </c>
      <c r="L88" s="35">
        <v>60</v>
      </c>
      <c r="M88" s="35">
        <v>60</v>
      </c>
      <c r="N88" s="36"/>
      <c r="O88" s="37"/>
      <c r="P88" s="37"/>
      <c r="Q88" s="37"/>
    </row>
    <row r="89" spans="1:17" ht="47.25" outlineLevel="3">
      <c r="A89" s="26">
        <f t="shared" si="6"/>
        <v>72</v>
      </c>
      <c r="B89" s="33" t="s">
        <v>87</v>
      </c>
      <c r="C89" s="33" t="s">
        <v>22</v>
      </c>
      <c r="D89" s="33" t="s">
        <v>126</v>
      </c>
      <c r="E89" s="33" t="s">
        <v>136</v>
      </c>
      <c r="F89" s="33" t="s">
        <v>80</v>
      </c>
      <c r="G89" s="33" t="s">
        <v>81</v>
      </c>
      <c r="H89" s="33" t="s">
        <v>32</v>
      </c>
      <c r="I89" s="33" t="s">
        <v>137</v>
      </c>
      <c r="J89" s="43" t="s">
        <v>140</v>
      </c>
      <c r="K89" s="35">
        <v>27</v>
      </c>
      <c r="L89" s="35">
        <v>23</v>
      </c>
      <c r="M89" s="35">
        <v>23</v>
      </c>
      <c r="N89" s="36"/>
      <c r="O89" s="37"/>
      <c r="P89" s="37"/>
      <c r="Q89" s="37"/>
    </row>
    <row r="90" spans="1:17" ht="47.25" outlineLevel="3">
      <c r="A90" s="26">
        <f t="shared" si="6"/>
        <v>73</v>
      </c>
      <c r="B90" s="33" t="s">
        <v>88</v>
      </c>
      <c r="C90" s="33" t="s">
        <v>22</v>
      </c>
      <c r="D90" s="33" t="s">
        <v>126</v>
      </c>
      <c r="E90" s="33" t="s">
        <v>136</v>
      </c>
      <c r="F90" s="33" t="s">
        <v>80</v>
      </c>
      <c r="G90" s="33" t="s">
        <v>81</v>
      </c>
      <c r="H90" s="33" t="s">
        <v>32</v>
      </c>
      <c r="I90" s="33" t="s">
        <v>137</v>
      </c>
      <c r="J90" s="43" t="s">
        <v>140</v>
      </c>
      <c r="K90" s="35">
        <v>22</v>
      </c>
      <c r="L90" s="35">
        <v>22</v>
      </c>
      <c r="M90" s="35">
        <v>22</v>
      </c>
      <c r="N90" s="36"/>
      <c r="O90" s="37"/>
      <c r="P90" s="37"/>
      <c r="Q90" s="37"/>
    </row>
    <row r="91" spans="1:17" ht="47.25" outlineLevel="3">
      <c r="A91" s="26">
        <f t="shared" si="6"/>
        <v>74</v>
      </c>
      <c r="B91" s="33" t="s">
        <v>89</v>
      </c>
      <c r="C91" s="33" t="s">
        <v>22</v>
      </c>
      <c r="D91" s="33" t="s">
        <v>126</v>
      </c>
      <c r="E91" s="33" t="s">
        <v>136</v>
      </c>
      <c r="F91" s="33" t="s">
        <v>80</v>
      </c>
      <c r="G91" s="33" t="s">
        <v>81</v>
      </c>
      <c r="H91" s="33" t="s">
        <v>32</v>
      </c>
      <c r="I91" s="33" t="s">
        <v>137</v>
      </c>
      <c r="J91" s="43" t="s">
        <v>140</v>
      </c>
      <c r="K91" s="35">
        <v>11</v>
      </c>
      <c r="L91" s="35">
        <v>5</v>
      </c>
      <c r="M91" s="35">
        <v>5</v>
      </c>
      <c r="N91" s="36"/>
      <c r="O91" s="37"/>
      <c r="P91" s="37"/>
      <c r="Q91" s="37"/>
    </row>
    <row r="92" spans="1:17" ht="47.25" outlineLevel="3">
      <c r="A92" s="26">
        <f t="shared" si="6"/>
        <v>75</v>
      </c>
      <c r="B92" s="33" t="s">
        <v>90</v>
      </c>
      <c r="C92" s="33" t="s">
        <v>22</v>
      </c>
      <c r="D92" s="33" t="s">
        <v>126</v>
      </c>
      <c r="E92" s="33" t="s">
        <v>136</v>
      </c>
      <c r="F92" s="33" t="s">
        <v>80</v>
      </c>
      <c r="G92" s="33" t="s">
        <v>81</v>
      </c>
      <c r="H92" s="33" t="s">
        <v>32</v>
      </c>
      <c r="I92" s="33" t="s">
        <v>137</v>
      </c>
      <c r="J92" s="43" t="s">
        <v>140</v>
      </c>
      <c r="K92" s="35">
        <v>11</v>
      </c>
      <c r="L92" s="35">
        <v>1</v>
      </c>
      <c r="M92" s="35">
        <v>1</v>
      </c>
      <c r="N92" s="36"/>
      <c r="O92" s="37"/>
      <c r="P92" s="37"/>
      <c r="Q92" s="37"/>
    </row>
    <row r="93" spans="1:17" ht="47.25" outlineLevel="3">
      <c r="A93" s="26">
        <f t="shared" si="6"/>
        <v>76</v>
      </c>
      <c r="B93" s="33" t="s">
        <v>141</v>
      </c>
      <c r="C93" s="33" t="s">
        <v>22</v>
      </c>
      <c r="D93" s="33" t="s">
        <v>126</v>
      </c>
      <c r="E93" s="33" t="s">
        <v>136</v>
      </c>
      <c r="F93" s="33" t="s">
        <v>80</v>
      </c>
      <c r="G93" s="33" t="s">
        <v>81</v>
      </c>
      <c r="H93" s="33" t="s">
        <v>32</v>
      </c>
      <c r="I93" s="33" t="s">
        <v>137</v>
      </c>
      <c r="J93" s="43" t="s">
        <v>140</v>
      </c>
      <c r="K93" s="35">
        <v>3.5</v>
      </c>
      <c r="L93" s="35">
        <v>0</v>
      </c>
      <c r="M93" s="35">
        <v>0</v>
      </c>
      <c r="N93" s="36"/>
      <c r="O93" s="37"/>
      <c r="P93" s="37"/>
      <c r="Q93" s="37"/>
    </row>
    <row r="94" spans="1:17" ht="47.25" outlineLevel="3">
      <c r="A94" s="26">
        <f t="shared" si="6"/>
        <v>77</v>
      </c>
      <c r="B94" s="33" t="s">
        <v>142</v>
      </c>
      <c r="C94" s="33" t="s">
        <v>22</v>
      </c>
      <c r="D94" s="33" t="s">
        <v>126</v>
      </c>
      <c r="E94" s="33" t="s">
        <v>136</v>
      </c>
      <c r="F94" s="33" t="s">
        <v>80</v>
      </c>
      <c r="G94" s="33" t="s">
        <v>81</v>
      </c>
      <c r="H94" s="33" t="s">
        <v>32</v>
      </c>
      <c r="I94" s="33" t="s">
        <v>137</v>
      </c>
      <c r="J94" s="43" t="s">
        <v>140</v>
      </c>
      <c r="K94" s="35">
        <v>8</v>
      </c>
      <c r="L94" s="35">
        <v>3.5</v>
      </c>
      <c r="M94" s="35">
        <v>3.5</v>
      </c>
      <c r="N94" s="36"/>
      <c r="O94" s="37"/>
      <c r="P94" s="37"/>
      <c r="Q94" s="37"/>
    </row>
    <row r="95" spans="1:17" ht="47.25" outlineLevel="3">
      <c r="A95" s="26">
        <f t="shared" si="6"/>
        <v>78</v>
      </c>
      <c r="B95" s="33" t="s">
        <v>91</v>
      </c>
      <c r="C95" s="33" t="s">
        <v>22</v>
      </c>
      <c r="D95" s="33" t="s">
        <v>126</v>
      </c>
      <c r="E95" s="33" t="s">
        <v>136</v>
      </c>
      <c r="F95" s="33" t="s">
        <v>80</v>
      </c>
      <c r="G95" s="33" t="s">
        <v>81</v>
      </c>
      <c r="H95" s="33" t="s">
        <v>32</v>
      </c>
      <c r="I95" s="33" t="s">
        <v>137</v>
      </c>
      <c r="J95" s="43" t="s">
        <v>140</v>
      </c>
      <c r="K95" s="35">
        <v>8</v>
      </c>
      <c r="L95" s="35">
        <v>8</v>
      </c>
      <c r="M95" s="35">
        <v>8</v>
      </c>
      <c r="N95" s="36"/>
      <c r="O95" s="37"/>
      <c r="P95" s="37"/>
      <c r="Q95" s="37"/>
    </row>
    <row r="96" spans="1:17" ht="47.25" outlineLevel="3">
      <c r="A96" s="26">
        <f t="shared" si="6"/>
        <v>79</v>
      </c>
      <c r="B96" s="33" t="s">
        <v>93</v>
      </c>
      <c r="C96" s="33" t="s">
        <v>22</v>
      </c>
      <c r="D96" s="33" t="s">
        <v>126</v>
      </c>
      <c r="E96" s="33" t="s">
        <v>136</v>
      </c>
      <c r="F96" s="33" t="s">
        <v>80</v>
      </c>
      <c r="G96" s="33" t="s">
        <v>81</v>
      </c>
      <c r="H96" s="33" t="s">
        <v>32</v>
      </c>
      <c r="I96" s="33" t="s">
        <v>137</v>
      </c>
      <c r="J96" s="43" t="s">
        <v>140</v>
      </c>
      <c r="K96" s="35">
        <v>10</v>
      </c>
      <c r="L96" s="35">
        <v>10</v>
      </c>
      <c r="M96" s="35">
        <v>10</v>
      </c>
      <c r="N96" s="36"/>
      <c r="O96" s="37"/>
      <c r="P96" s="37"/>
      <c r="Q96" s="37"/>
    </row>
    <row r="97" spans="1:17" ht="47.25" outlineLevel="3">
      <c r="A97" s="26">
        <f t="shared" si="6"/>
        <v>80</v>
      </c>
      <c r="B97" s="33" t="s">
        <v>94</v>
      </c>
      <c r="C97" s="33" t="s">
        <v>22</v>
      </c>
      <c r="D97" s="33" t="s">
        <v>126</v>
      </c>
      <c r="E97" s="33" t="s">
        <v>136</v>
      </c>
      <c r="F97" s="33" t="s">
        <v>80</v>
      </c>
      <c r="G97" s="33" t="s">
        <v>81</v>
      </c>
      <c r="H97" s="33" t="s">
        <v>32</v>
      </c>
      <c r="I97" s="33" t="s">
        <v>137</v>
      </c>
      <c r="J97" s="43" t="s">
        <v>140</v>
      </c>
      <c r="K97" s="35">
        <v>477.5</v>
      </c>
      <c r="L97" s="35">
        <v>477.5</v>
      </c>
      <c r="M97" s="35">
        <v>527.5</v>
      </c>
      <c r="N97" s="36"/>
      <c r="O97" s="37"/>
      <c r="P97" s="37"/>
      <c r="Q97" s="37"/>
    </row>
    <row r="98" spans="1:17" ht="47.25" outlineLevel="3">
      <c r="A98" s="26">
        <f t="shared" si="6"/>
        <v>81</v>
      </c>
      <c r="B98" s="33" t="s">
        <v>94</v>
      </c>
      <c r="C98" s="33" t="s">
        <v>22</v>
      </c>
      <c r="D98" s="33" t="s">
        <v>126</v>
      </c>
      <c r="E98" s="33" t="s">
        <v>136</v>
      </c>
      <c r="F98" s="33" t="s">
        <v>46</v>
      </c>
      <c r="G98" s="33" t="s">
        <v>31</v>
      </c>
      <c r="H98" s="33" t="s">
        <v>32</v>
      </c>
      <c r="I98" s="33" t="s">
        <v>137</v>
      </c>
      <c r="J98" s="48" t="s">
        <v>143</v>
      </c>
      <c r="K98" s="35">
        <f>K99</f>
        <v>35</v>
      </c>
      <c r="L98" s="35">
        <f>L99</f>
        <v>0</v>
      </c>
      <c r="M98" s="35">
        <f>M99</f>
        <v>0</v>
      </c>
      <c r="N98" s="36"/>
      <c r="O98" s="37"/>
      <c r="P98" s="37"/>
      <c r="Q98" s="37"/>
    </row>
    <row r="99" spans="1:17" ht="63" outlineLevel="3">
      <c r="A99" s="26">
        <f t="shared" si="6"/>
        <v>82</v>
      </c>
      <c r="B99" s="33" t="s">
        <v>94</v>
      </c>
      <c r="C99" s="33" t="s">
        <v>22</v>
      </c>
      <c r="D99" s="33" t="s">
        <v>126</v>
      </c>
      <c r="E99" s="33" t="s">
        <v>136</v>
      </c>
      <c r="F99" s="33" t="s">
        <v>144</v>
      </c>
      <c r="G99" s="33" t="s">
        <v>63</v>
      </c>
      <c r="H99" s="33" t="s">
        <v>32</v>
      </c>
      <c r="I99" s="33" t="s">
        <v>137</v>
      </c>
      <c r="J99" s="48" t="s">
        <v>145</v>
      </c>
      <c r="K99" s="35">
        <v>35</v>
      </c>
      <c r="L99" s="35">
        <v>0</v>
      </c>
      <c r="M99" s="35">
        <v>0</v>
      </c>
      <c r="N99" s="36"/>
      <c r="O99" s="37"/>
      <c r="P99" s="37"/>
      <c r="Q99" s="37"/>
    </row>
    <row r="100" spans="1:17" outlineLevel="1">
      <c r="A100" s="26">
        <f t="shared" si="6"/>
        <v>83</v>
      </c>
      <c r="B100" s="33" t="s">
        <v>30</v>
      </c>
      <c r="C100" s="33" t="s">
        <v>22</v>
      </c>
      <c r="D100" s="33" t="s">
        <v>146</v>
      </c>
      <c r="E100" s="33" t="s">
        <v>31</v>
      </c>
      <c r="F100" s="33" t="s">
        <v>30</v>
      </c>
      <c r="G100" s="33" t="s">
        <v>31</v>
      </c>
      <c r="H100" s="33" t="s">
        <v>32</v>
      </c>
      <c r="I100" s="33" t="s">
        <v>30</v>
      </c>
      <c r="J100" s="34" t="s">
        <v>147</v>
      </c>
      <c r="K100" s="35">
        <f>K101+K104+K106+K109+K110+K112++K114+K116+K117+K118+K119</f>
        <v>733.2</v>
      </c>
      <c r="L100" s="35">
        <f>L101+L104+L106+L109+L110+L112++L114+L116+L117+L118+L119</f>
        <v>552.1</v>
      </c>
      <c r="M100" s="35">
        <f>M101+M104+M106+M109+M110+M112++M114+M116+M117+M118+M119</f>
        <v>602.20000000000005</v>
      </c>
      <c r="N100" s="36"/>
      <c r="O100" s="37"/>
      <c r="P100" s="37"/>
      <c r="Q100" s="37"/>
    </row>
    <row r="101" spans="1:17" s="51" customFormat="1" ht="63" customHeight="1" outlineLevel="1">
      <c r="A101" s="26">
        <f t="shared" si="6"/>
        <v>84</v>
      </c>
      <c r="B101" s="33" t="s">
        <v>36</v>
      </c>
      <c r="C101" s="33" t="s">
        <v>22</v>
      </c>
      <c r="D101" s="33" t="s">
        <v>146</v>
      </c>
      <c r="E101" s="33" t="s">
        <v>52</v>
      </c>
      <c r="F101" s="33" t="s">
        <v>30</v>
      </c>
      <c r="G101" s="33" t="s">
        <v>31</v>
      </c>
      <c r="H101" s="33" t="s">
        <v>32</v>
      </c>
      <c r="I101" s="33" t="s">
        <v>148</v>
      </c>
      <c r="J101" s="43" t="s">
        <v>149</v>
      </c>
      <c r="K101" s="35">
        <f>K102+K103</f>
        <v>3</v>
      </c>
      <c r="L101" s="35">
        <f>L102+L103</f>
        <v>3</v>
      </c>
      <c r="M101" s="35">
        <f>M102+M103</f>
        <v>3</v>
      </c>
      <c r="N101" s="49"/>
      <c r="O101" s="37"/>
      <c r="P101" s="50"/>
      <c r="Q101" s="50"/>
    </row>
    <row r="102" spans="1:17" ht="12" hidden="1" customHeight="1" outlineLevel="1">
      <c r="A102" s="26">
        <f t="shared" si="6"/>
        <v>85</v>
      </c>
      <c r="B102" s="33" t="s">
        <v>36</v>
      </c>
      <c r="C102" s="33" t="s">
        <v>22</v>
      </c>
      <c r="D102" s="33" t="s">
        <v>146</v>
      </c>
      <c r="E102" s="33" t="s">
        <v>52</v>
      </c>
      <c r="F102" s="33" t="s">
        <v>39</v>
      </c>
      <c r="G102" s="33" t="s">
        <v>34</v>
      </c>
      <c r="H102" s="33" t="s">
        <v>32</v>
      </c>
      <c r="I102" s="33" t="s">
        <v>148</v>
      </c>
      <c r="J102" s="34" t="s">
        <v>150</v>
      </c>
      <c r="K102" s="35"/>
      <c r="L102" s="35"/>
      <c r="M102" s="35"/>
      <c r="N102" s="36"/>
      <c r="O102" s="37"/>
      <c r="P102" s="37"/>
      <c r="Q102" s="37"/>
    </row>
    <row r="103" spans="1:17" ht="55.5" customHeight="1" outlineLevel="2">
      <c r="A103" s="26">
        <f t="shared" si="6"/>
        <v>86</v>
      </c>
      <c r="B103" s="33" t="s">
        <v>36</v>
      </c>
      <c r="C103" s="33" t="s">
        <v>22</v>
      </c>
      <c r="D103" s="33" t="s">
        <v>146</v>
      </c>
      <c r="E103" s="33" t="s">
        <v>52</v>
      </c>
      <c r="F103" s="33" t="s">
        <v>48</v>
      </c>
      <c r="G103" s="33" t="s">
        <v>34</v>
      </c>
      <c r="H103" s="33" t="s">
        <v>32</v>
      </c>
      <c r="I103" s="33" t="s">
        <v>148</v>
      </c>
      <c r="J103" s="34" t="s">
        <v>151</v>
      </c>
      <c r="K103" s="35">
        <v>3</v>
      </c>
      <c r="L103" s="35">
        <v>3</v>
      </c>
      <c r="M103" s="35">
        <v>3</v>
      </c>
      <c r="N103" s="36"/>
      <c r="O103" s="37"/>
      <c r="P103" s="37"/>
      <c r="Q103" s="37"/>
    </row>
    <row r="104" spans="1:17" ht="67.5" customHeight="1" outlineLevel="2">
      <c r="A104" s="26">
        <f t="shared" si="6"/>
        <v>87</v>
      </c>
      <c r="B104" s="33" t="s">
        <v>152</v>
      </c>
      <c r="C104" s="33" t="s">
        <v>22</v>
      </c>
      <c r="D104" s="33" t="s">
        <v>146</v>
      </c>
      <c r="E104" s="33" t="s">
        <v>70</v>
      </c>
      <c r="F104" s="33" t="s">
        <v>30</v>
      </c>
      <c r="G104" s="33" t="s">
        <v>34</v>
      </c>
      <c r="H104" s="33" t="s">
        <v>32</v>
      </c>
      <c r="I104" s="33" t="s">
        <v>148</v>
      </c>
      <c r="J104" s="38" t="s">
        <v>153</v>
      </c>
      <c r="K104" s="35">
        <v>230</v>
      </c>
      <c r="L104" s="35">
        <f>L105</f>
        <v>135</v>
      </c>
      <c r="M104" s="35">
        <f>M105</f>
        <v>140</v>
      </c>
      <c r="N104" s="36"/>
      <c r="O104" s="37"/>
      <c r="P104" s="37"/>
      <c r="Q104" s="37"/>
    </row>
    <row r="105" spans="1:17" ht="63" outlineLevel="2">
      <c r="A105" s="26">
        <f t="shared" si="6"/>
        <v>88</v>
      </c>
      <c r="B105" s="33" t="s">
        <v>152</v>
      </c>
      <c r="C105" s="33" t="s">
        <v>22</v>
      </c>
      <c r="D105" s="33" t="s">
        <v>146</v>
      </c>
      <c r="E105" s="33" t="s">
        <v>70</v>
      </c>
      <c r="F105" s="33" t="s">
        <v>39</v>
      </c>
      <c r="G105" s="33" t="s">
        <v>34</v>
      </c>
      <c r="H105" s="33" t="s">
        <v>32</v>
      </c>
      <c r="I105" s="33" t="s">
        <v>148</v>
      </c>
      <c r="J105" s="38" t="s">
        <v>154</v>
      </c>
      <c r="K105" s="35">
        <v>130</v>
      </c>
      <c r="L105" s="35">
        <v>135</v>
      </c>
      <c r="M105" s="35">
        <v>140</v>
      </c>
      <c r="N105" s="36"/>
      <c r="O105" s="37"/>
      <c r="P105" s="37"/>
      <c r="Q105" s="37"/>
    </row>
    <row r="106" spans="1:17" s="51" customFormat="1" ht="41.25" customHeight="1" outlineLevel="2">
      <c r="A106" s="26">
        <f t="shared" si="6"/>
        <v>89</v>
      </c>
      <c r="B106" s="33" t="s">
        <v>30</v>
      </c>
      <c r="C106" s="33" t="s">
        <v>22</v>
      </c>
      <c r="D106" s="33" t="s">
        <v>146</v>
      </c>
      <c r="E106" s="33" t="s">
        <v>155</v>
      </c>
      <c r="F106" s="33" t="s">
        <v>30</v>
      </c>
      <c r="G106" s="33" t="s">
        <v>31</v>
      </c>
      <c r="H106" s="33" t="s">
        <v>32</v>
      </c>
      <c r="I106" s="33" t="s">
        <v>148</v>
      </c>
      <c r="J106" s="43" t="s">
        <v>156</v>
      </c>
      <c r="K106" s="35">
        <f>K107+K108</f>
        <v>60</v>
      </c>
      <c r="L106" s="35">
        <f>L107+L108</f>
        <v>64</v>
      </c>
      <c r="M106" s="35">
        <f>M107+M108</f>
        <v>68</v>
      </c>
      <c r="N106" s="49"/>
      <c r="O106" s="37"/>
      <c r="P106" s="50"/>
      <c r="Q106" s="50"/>
    </row>
    <row r="107" spans="1:17" s="51" customFormat="1" ht="39.75" customHeight="1" outlineLevel="2">
      <c r="A107" s="26">
        <f t="shared" si="6"/>
        <v>90</v>
      </c>
      <c r="B107" s="33" t="s">
        <v>157</v>
      </c>
      <c r="C107" s="33" t="s">
        <v>22</v>
      </c>
      <c r="D107" s="33" t="s">
        <v>146</v>
      </c>
      <c r="E107" s="33" t="s">
        <v>155</v>
      </c>
      <c r="F107" s="33" t="s">
        <v>122</v>
      </c>
      <c r="G107" s="33" t="s">
        <v>34</v>
      </c>
      <c r="H107" s="33" t="s">
        <v>32</v>
      </c>
      <c r="I107" s="33" t="s">
        <v>148</v>
      </c>
      <c r="J107" s="43" t="s">
        <v>158</v>
      </c>
      <c r="K107" s="35">
        <v>20</v>
      </c>
      <c r="L107" s="35">
        <v>22</v>
      </c>
      <c r="M107" s="35">
        <v>25</v>
      </c>
      <c r="N107" s="49"/>
      <c r="O107" s="37"/>
      <c r="P107" s="50"/>
      <c r="Q107" s="50"/>
    </row>
    <row r="108" spans="1:17" ht="31.5" outlineLevel="2">
      <c r="A108" s="26">
        <f t="shared" si="6"/>
        <v>91</v>
      </c>
      <c r="B108" s="33" t="s">
        <v>159</v>
      </c>
      <c r="C108" s="33" t="s">
        <v>22</v>
      </c>
      <c r="D108" s="33" t="s">
        <v>146</v>
      </c>
      <c r="E108" s="33" t="s">
        <v>155</v>
      </c>
      <c r="F108" s="33" t="s">
        <v>122</v>
      </c>
      <c r="G108" s="33" t="s">
        <v>34</v>
      </c>
      <c r="H108" s="33" t="s">
        <v>32</v>
      </c>
      <c r="I108" s="33" t="s">
        <v>148</v>
      </c>
      <c r="J108" s="43" t="s">
        <v>156</v>
      </c>
      <c r="K108" s="35">
        <v>40</v>
      </c>
      <c r="L108" s="35">
        <v>42</v>
      </c>
      <c r="M108" s="35">
        <v>43</v>
      </c>
      <c r="N108" s="36"/>
      <c r="O108" s="37"/>
      <c r="P108" s="37"/>
      <c r="Q108" s="37"/>
    </row>
    <row r="109" spans="1:17" ht="63" outlineLevel="2">
      <c r="A109" s="26">
        <f t="shared" si="6"/>
        <v>92</v>
      </c>
      <c r="B109" s="33" t="s">
        <v>152</v>
      </c>
      <c r="C109" s="33" t="s">
        <v>22</v>
      </c>
      <c r="D109" s="33" t="s">
        <v>146</v>
      </c>
      <c r="E109" s="33" t="s">
        <v>160</v>
      </c>
      <c r="F109" s="33" t="s">
        <v>30</v>
      </c>
      <c r="G109" s="33" t="s">
        <v>34</v>
      </c>
      <c r="H109" s="33" t="s">
        <v>32</v>
      </c>
      <c r="I109" s="33" t="s">
        <v>148</v>
      </c>
      <c r="J109" s="38" t="s">
        <v>161</v>
      </c>
      <c r="K109" s="35">
        <v>2</v>
      </c>
      <c r="L109" s="35">
        <v>0</v>
      </c>
      <c r="M109" s="35">
        <v>0</v>
      </c>
      <c r="N109" s="36"/>
      <c r="O109" s="37"/>
      <c r="P109" s="37"/>
      <c r="Q109" s="37"/>
    </row>
    <row r="110" spans="1:17" ht="31.5" outlineLevel="2">
      <c r="A110" s="26">
        <f t="shared" si="6"/>
        <v>93</v>
      </c>
      <c r="B110" s="33" t="s">
        <v>152</v>
      </c>
      <c r="C110" s="33" t="s">
        <v>22</v>
      </c>
      <c r="D110" s="33" t="s">
        <v>146</v>
      </c>
      <c r="E110" s="33" t="s">
        <v>162</v>
      </c>
      <c r="F110" s="33" t="s">
        <v>30</v>
      </c>
      <c r="G110" s="33" t="s">
        <v>34</v>
      </c>
      <c r="H110" s="33" t="s">
        <v>32</v>
      </c>
      <c r="I110" s="33" t="s">
        <v>148</v>
      </c>
      <c r="J110" s="38" t="s">
        <v>163</v>
      </c>
      <c r="K110" s="35">
        <f>K111</f>
        <v>2</v>
      </c>
      <c r="L110" s="35">
        <f>L111</f>
        <v>0</v>
      </c>
      <c r="M110" s="35">
        <f>M111</f>
        <v>0</v>
      </c>
      <c r="N110" s="36"/>
      <c r="O110" s="37"/>
      <c r="P110" s="37"/>
      <c r="Q110" s="37"/>
    </row>
    <row r="111" spans="1:17" ht="31.5" outlineLevel="2">
      <c r="A111" s="26">
        <f t="shared" si="6"/>
        <v>94</v>
      </c>
      <c r="B111" s="33" t="s">
        <v>152</v>
      </c>
      <c r="C111" s="33" t="s">
        <v>22</v>
      </c>
      <c r="D111" s="33" t="s">
        <v>146</v>
      </c>
      <c r="E111" s="33" t="s">
        <v>162</v>
      </c>
      <c r="F111" s="33" t="s">
        <v>48</v>
      </c>
      <c r="G111" s="33" t="s">
        <v>34</v>
      </c>
      <c r="H111" s="33" t="s">
        <v>32</v>
      </c>
      <c r="I111" s="33" t="s">
        <v>148</v>
      </c>
      <c r="J111" s="34" t="s">
        <v>164</v>
      </c>
      <c r="K111" s="35">
        <v>2</v>
      </c>
      <c r="L111" s="35">
        <v>0</v>
      </c>
      <c r="M111" s="35">
        <v>0</v>
      </c>
      <c r="N111" s="36"/>
      <c r="O111" s="37"/>
      <c r="P111" s="37"/>
      <c r="Q111" s="37"/>
    </row>
    <row r="112" spans="1:17" ht="63" outlineLevel="2">
      <c r="A112" s="26">
        <f t="shared" si="6"/>
        <v>95</v>
      </c>
      <c r="B112" s="33" t="s">
        <v>165</v>
      </c>
      <c r="C112" s="33" t="s">
        <v>22</v>
      </c>
      <c r="D112" s="33" t="s">
        <v>146</v>
      </c>
      <c r="E112" s="33" t="s">
        <v>166</v>
      </c>
      <c r="F112" s="33" t="s">
        <v>30</v>
      </c>
      <c r="G112" s="33" t="s">
        <v>31</v>
      </c>
      <c r="H112" s="33" t="s">
        <v>32</v>
      </c>
      <c r="I112" s="33" t="s">
        <v>148</v>
      </c>
      <c r="J112" s="43" t="s">
        <v>167</v>
      </c>
      <c r="K112" s="35">
        <f>K113</f>
        <v>5</v>
      </c>
      <c r="L112" s="35">
        <f>L113</f>
        <v>5.5</v>
      </c>
      <c r="M112" s="35">
        <f>M113</f>
        <v>6</v>
      </c>
      <c r="N112" s="36"/>
      <c r="O112" s="37"/>
      <c r="P112" s="37"/>
      <c r="Q112" s="37"/>
    </row>
    <row r="113" spans="1:17" ht="63" outlineLevel="2">
      <c r="A113" s="26">
        <f t="shared" si="6"/>
        <v>96</v>
      </c>
      <c r="B113" s="33" t="s">
        <v>165</v>
      </c>
      <c r="C113" s="33" t="s">
        <v>22</v>
      </c>
      <c r="D113" s="33" t="s">
        <v>146</v>
      </c>
      <c r="E113" s="33" t="s">
        <v>166</v>
      </c>
      <c r="F113" s="33" t="s">
        <v>129</v>
      </c>
      <c r="G113" s="33" t="s">
        <v>63</v>
      </c>
      <c r="H113" s="33" t="s">
        <v>32</v>
      </c>
      <c r="I113" s="33" t="s">
        <v>148</v>
      </c>
      <c r="J113" s="43" t="s">
        <v>168</v>
      </c>
      <c r="K113" s="35">
        <v>5</v>
      </c>
      <c r="L113" s="35">
        <v>5.5</v>
      </c>
      <c r="M113" s="35">
        <v>6</v>
      </c>
      <c r="N113" s="36"/>
      <c r="O113" s="37"/>
      <c r="P113" s="37"/>
      <c r="Q113" s="37"/>
    </row>
    <row r="114" spans="1:17" ht="41.25" customHeight="1" outlineLevel="2">
      <c r="A114" s="26">
        <f t="shared" si="6"/>
        <v>97</v>
      </c>
      <c r="B114" s="33" t="s">
        <v>48</v>
      </c>
      <c r="C114" s="33" t="s">
        <v>22</v>
      </c>
      <c r="D114" s="33" t="s">
        <v>146</v>
      </c>
      <c r="E114" s="33" t="s">
        <v>169</v>
      </c>
      <c r="F114" s="33" t="s">
        <v>30</v>
      </c>
      <c r="G114" s="33" t="s">
        <v>31</v>
      </c>
      <c r="H114" s="33" t="s">
        <v>32</v>
      </c>
      <c r="I114" s="33" t="s">
        <v>148</v>
      </c>
      <c r="J114" s="43" t="s">
        <v>170</v>
      </c>
      <c r="K114" s="35">
        <f>K115</f>
        <v>12</v>
      </c>
      <c r="L114" s="35">
        <f>L115</f>
        <v>14</v>
      </c>
      <c r="M114" s="35">
        <f>M115</f>
        <v>15</v>
      </c>
      <c r="N114" s="36"/>
      <c r="O114" s="37"/>
      <c r="P114" s="37"/>
      <c r="Q114" s="37"/>
    </row>
    <row r="115" spans="1:17" ht="34.5" customHeight="1" outlineLevel="2">
      <c r="A115" s="26">
        <f t="shared" si="6"/>
        <v>98</v>
      </c>
      <c r="B115" s="33" t="s">
        <v>48</v>
      </c>
      <c r="C115" s="33" t="s">
        <v>22</v>
      </c>
      <c r="D115" s="33" t="s">
        <v>146</v>
      </c>
      <c r="E115" s="33" t="s">
        <v>169</v>
      </c>
      <c r="F115" s="33" t="s">
        <v>48</v>
      </c>
      <c r="G115" s="33" t="s">
        <v>63</v>
      </c>
      <c r="H115" s="33" t="s">
        <v>32</v>
      </c>
      <c r="I115" s="33" t="s">
        <v>148</v>
      </c>
      <c r="J115" s="43" t="s">
        <v>171</v>
      </c>
      <c r="K115" s="35">
        <v>12</v>
      </c>
      <c r="L115" s="35">
        <v>14</v>
      </c>
      <c r="M115" s="35">
        <v>15</v>
      </c>
      <c r="N115" s="36"/>
      <c r="O115" s="37"/>
      <c r="P115" s="37"/>
      <c r="Q115" s="37"/>
    </row>
    <row r="116" spans="1:17" ht="63" outlineLevel="2">
      <c r="A116" s="26">
        <f t="shared" si="6"/>
        <v>99</v>
      </c>
      <c r="B116" s="33" t="s">
        <v>48</v>
      </c>
      <c r="C116" s="33" t="s">
        <v>22</v>
      </c>
      <c r="D116" s="33" t="s">
        <v>146</v>
      </c>
      <c r="E116" s="33" t="s">
        <v>172</v>
      </c>
      <c r="F116" s="33" t="s">
        <v>30</v>
      </c>
      <c r="G116" s="33" t="s">
        <v>34</v>
      </c>
      <c r="H116" s="33" t="s">
        <v>32</v>
      </c>
      <c r="I116" s="33" t="s">
        <v>148</v>
      </c>
      <c r="J116" s="52" t="s">
        <v>173</v>
      </c>
      <c r="K116" s="35">
        <v>6</v>
      </c>
      <c r="L116" s="35">
        <v>7</v>
      </c>
      <c r="M116" s="35">
        <v>8</v>
      </c>
      <c r="N116" s="4"/>
      <c r="O116" s="37"/>
      <c r="P116" s="37"/>
      <c r="Q116" s="37"/>
    </row>
    <row r="117" spans="1:17" ht="63" outlineLevel="2">
      <c r="A117" s="26">
        <f t="shared" si="6"/>
        <v>100</v>
      </c>
      <c r="B117" s="33" t="s">
        <v>152</v>
      </c>
      <c r="C117" s="33" t="s">
        <v>22</v>
      </c>
      <c r="D117" s="33" t="s">
        <v>146</v>
      </c>
      <c r="E117" s="33" t="s">
        <v>172</v>
      </c>
      <c r="F117" s="33" t="s">
        <v>30</v>
      </c>
      <c r="G117" s="33" t="s">
        <v>34</v>
      </c>
      <c r="H117" s="33" t="s">
        <v>32</v>
      </c>
      <c r="I117" s="33" t="s">
        <v>148</v>
      </c>
      <c r="J117" s="52" t="s">
        <v>173</v>
      </c>
      <c r="K117" s="35">
        <v>12</v>
      </c>
      <c r="L117" s="35">
        <v>12.5</v>
      </c>
      <c r="M117" s="35">
        <v>13</v>
      </c>
      <c r="N117" s="4"/>
      <c r="O117" s="37"/>
      <c r="P117" s="37"/>
      <c r="Q117" s="37"/>
    </row>
    <row r="118" spans="1:17" ht="63" outlineLevel="2">
      <c r="A118" s="26">
        <f t="shared" si="6"/>
        <v>101</v>
      </c>
      <c r="B118" s="33" t="s">
        <v>174</v>
      </c>
      <c r="C118" s="33" t="s">
        <v>22</v>
      </c>
      <c r="D118" s="33" t="s">
        <v>146</v>
      </c>
      <c r="E118" s="33" t="s">
        <v>172</v>
      </c>
      <c r="F118" s="33" t="s">
        <v>30</v>
      </c>
      <c r="G118" s="33" t="s">
        <v>34</v>
      </c>
      <c r="H118" s="33" t="s">
        <v>32</v>
      </c>
      <c r="I118" s="33" t="s">
        <v>148</v>
      </c>
      <c r="J118" s="52" t="s">
        <v>173</v>
      </c>
      <c r="K118" s="35">
        <v>2</v>
      </c>
      <c r="L118" s="35">
        <v>2.1</v>
      </c>
      <c r="M118" s="35">
        <v>2.2000000000000002</v>
      </c>
      <c r="N118" s="4"/>
      <c r="O118" s="37"/>
      <c r="P118" s="37"/>
      <c r="Q118" s="37"/>
    </row>
    <row r="119" spans="1:17" ht="31.5" outlineLevel="2">
      <c r="A119" s="26">
        <f t="shared" si="6"/>
        <v>102</v>
      </c>
      <c r="B119" s="33" t="s">
        <v>30</v>
      </c>
      <c r="C119" s="33" t="s">
        <v>22</v>
      </c>
      <c r="D119" s="33" t="s">
        <v>146</v>
      </c>
      <c r="E119" s="33" t="s">
        <v>175</v>
      </c>
      <c r="F119" s="33" t="s">
        <v>30</v>
      </c>
      <c r="G119" s="33" t="s">
        <v>31</v>
      </c>
      <c r="H119" s="33" t="s">
        <v>32</v>
      </c>
      <c r="I119" s="33" t="s">
        <v>148</v>
      </c>
      <c r="J119" s="43" t="s">
        <v>176</v>
      </c>
      <c r="K119" s="35">
        <v>399.2</v>
      </c>
      <c r="L119" s="35">
        <f>L120+L121+L122+L123+L124+L125+L126</f>
        <v>309</v>
      </c>
      <c r="M119" s="35">
        <f>M120+M121+M122+M123+M124+M125+M126</f>
        <v>347</v>
      </c>
      <c r="N119" s="36"/>
      <c r="O119" s="37"/>
      <c r="P119" s="37"/>
      <c r="Q119" s="37"/>
    </row>
    <row r="120" spans="1:17" s="51" customFormat="1" ht="47.25" outlineLevel="2">
      <c r="A120" s="26">
        <f t="shared" si="6"/>
        <v>103</v>
      </c>
      <c r="B120" s="33" t="s">
        <v>177</v>
      </c>
      <c r="C120" s="33" t="s">
        <v>22</v>
      </c>
      <c r="D120" s="33" t="s">
        <v>146</v>
      </c>
      <c r="E120" s="33" t="s">
        <v>175</v>
      </c>
      <c r="F120" s="33" t="s">
        <v>129</v>
      </c>
      <c r="G120" s="33" t="s">
        <v>63</v>
      </c>
      <c r="H120" s="33" t="s">
        <v>32</v>
      </c>
      <c r="I120" s="33" t="s">
        <v>148</v>
      </c>
      <c r="J120" s="43" t="s">
        <v>178</v>
      </c>
      <c r="K120" s="35">
        <v>25</v>
      </c>
      <c r="L120" s="35">
        <v>28</v>
      </c>
      <c r="M120" s="35">
        <v>30</v>
      </c>
      <c r="N120" s="36"/>
      <c r="O120" s="37"/>
      <c r="P120" s="50"/>
      <c r="Q120" s="50"/>
    </row>
    <row r="121" spans="1:17" s="51" customFormat="1" ht="47.25" outlineLevel="2">
      <c r="A121" s="26">
        <f t="shared" si="6"/>
        <v>104</v>
      </c>
      <c r="B121" s="33" t="s">
        <v>157</v>
      </c>
      <c r="C121" s="33" t="s">
        <v>22</v>
      </c>
      <c r="D121" s="33" t="s">
        <v>146</v>
      </c>
      <c r="E121" s="33" t="s">
        <v>175</v>
      </c>
      <c r="F121" s="33" t="s">
        <v>129</v>
      </c>
      <c r="G121" s="33" t="s">
        <v>63</v>
      </c>
      <c r="H121" s="33" t="s">
        <v>32</v>
      </c>
      <c r="I121" s="33" t="s">
        <v>148</v>
      </c>
      <c r="J121" s="43" t="s">
        <v>178</v>
      </c>
      <c r="K121" s="35">
        <v>75</v>
      </c>
      <c r="L121" s="35">
        <v>80</v>
      </c>
      <c r="M121" s="35">
        <v>85</v>
      </c>
      <c r="N121" s="36"/>
      <c r="O121" s="37"/>
      <c r="P121" s="50"/>
      <c r="Q121" s="50"/>
    </row>
    <row r="122" spans="1:17" s="51" customFormat="1" ht="47.25" outlineLevel="2">
      <c r="A122" s="26">
        <f t="shared" si="6"/>
        <v>105</v>
      </c>
      <c r="B122" s="33" t="s">
        <v>76</v>
      </c>
      <c r="C122" s="33" t="s">
        <v>22</v>
      </c>
      <c r="D122" s="33" t="s">
        <v>146</v>
      </c>
      <c r="E122" s="33" t="s">
        <v>175</v>
      </c>
      <c r="F122" s="33" t="s">
        <v>129</v>
      </c>
      <c r="G122" s="33" t="s">
        <v>63</v>
      </c>
      <c r="H122" s="33" t="s">
        <v>32</v>
      </c>
      <c r="I122" s="33" t="s">
        <v>148</v>
      </c>
      <c r="J122" s="43" t="s">
        <v>178</v>
      </c>
      <c r="K122" s="35">
        <v>1</v>
      </c>
      <c r="L122" s="35">
        <v>1.5</v>
      </c>
      <c r="M122" s="35">
        <v>2</v>
      </c>
      <c r="N122" s="36"/>
      <c r="O122" s="37"/>
      <c r="P122" s="50"/>
      <c r="Q122" s="50"/>
    </row>
    <row r="123" spans="1:17" s="51" customFormat="1" ht="47.25" outlineLevel="2">
      <c r="A123" s="26">
        <f t="shared" si="6"/>
        <v>106</v>
      </c>
      <c r="B123" s="33" t="s">
        <v>179</v>
      </c>
      <c r="C123" s="33" t="s">
        <v>22</v>
      </c>
      <c r="D123" s="33" t="s">
        <v>146</v>
      </c>
      <c r="E123" s="33" t="s">
        <v>175</v>
      </c>
      <c r="F123" s="33" t="s">
        <v>129</v>
      </c>
      <c r="G123" s="33" t="s">
        <v>63</v>
      </c>
      <c r="H123" s="33" t="s">
        <v>32</v>
      </c>
      <c r="I123" s="33" t="s">
        <v>148</v>
      </c>
      <c r="J123" s="43" t="s">
        <v>178</v>
      </c>
      <c r="K123" s="35">
        <v>1</v>
      </c>
      <c r="L123" s="35">
        <v>1.5</v>
      </c>
      <c r="M123" s="35">
        <v>2</v>
      </c>
      <c r="N123" s="36"/>
      <c r="O123" s="37"/>
      <c r="P123" s="50"/>
      <c r="Q123" s="50"/>
    </row>
    <row r="124" spans="1:17" s="51" customFormat="1" ht="47.25" outlineLevel="2">
      <c r="A124" s="26">
        <f t="shared" si="6"/>
        <v>107</v>
      </c>
      <c r="B124" s="33" t="s">
        <v>152</v>
      </c>
      <c r="C124" s="33" t="s">
        <v>22</v>
      </c>
      <c r="D124" s="33" t="s">
        <v>146</v>
      </c>
      <c r="E124" s="33" t="s">
        <v>175</v>
      </c>
      <c r="F124" s="33" t="s">
        <v>129</v>
      </c>
      <c r="G124" s="33" t="s">
        <v>63</v>
      </c>
      <c r="H124" s="33" t="s">
        <v>32</v>
      </c>
      <c r="I124" s="33" t="s">
        <v>148</v>
      </c>
      <c r="J124" s="43" t="s">
        <v>178</v>
      </c>
      <c r="K124" s="35">
        <v>110</v>
      </c>
      <c r="L124" s="35">
        <v>133</v>
      </c>
      <c r="M124" s="35">
        <v>155</v>
      </c>
      <c r="N124" s="36"/>
      <c r="O124" s="37"/>
      <c r="P124" s="50"/>
      <c r="Q124" s="50"/>
    </row>
    <row r="125" spans="1:17" s="51" customFormat="1" ht="47.25" outlineLevel="2">
      <c r="A125" s="26">
        <f t="shared" si="6"/>
        <v>108</v>
      </c>
      <c r="B125" s="33" t="s">
        <v>174</v>
      </c>
      <c r="C125" s="33" t="s">
        <v>22</v>
      </c>
      <c r="D125" s="33" t="s">
        <v>146</v>
      </c>
      <c r="E125" s="33" t="s">
        <v>175</v>
      </c>
      <c r="F125" s="33" t="s">
        <v>129</v>
      </c>
      <c r="G125" s="33" t="s">
        <v>63</v>
      </c>
      <c r="H125" s="33" t="s">
        <v>32</v>
      </c>
      <c r="I125" s="33" t="s">
        <v>148</v>
      </c>
      <c r="J125" s="43" t="s">
        <v>178</v>
      </c>
      <c r="K125" s="35">
        <v>13</v>
      </c>
      <c r="L125" s="35">
        <v>15</v>
      </c>
      <c r="M125" s="35">
        <v>18</v>
      </c>
      <c r="N125" s="36"/>
      <c r="O125" s="37"/>
      <c r="P125" s="50"/>
      <c r="Q125" s="50"/>
    </row>
    <row r="126" spans="1:17" ht="47.25" outlineLevel="3">
      <c r="A126" s="26">
        <f t="shared" si="6"/>
        <v>109</v>
      </c>
      <c r="B126" s="33" t="s">
        <v>94</v>
      </c>
      <c r="C126" s="33" t="s">
        <v>22</v>
      </c>
      <c r="D126" s="33" t="s">
        <v>146</v>
      </c>
      <c r="E126" s="33" t="s">
        <v>175</v>
      </c>
      <c r="F126" s="33" t="s">
        <v>129</v>
      </c>
      <c r="G126" s="33" t="s">
        <v>63</v>
      </c>
      <c r="H126" s="33" t="s">
        <v>32</v>
      </c>
      <c r="I126" s="33" t="s">
        <v>148</v>
      </c>
      <c r="J126" s="43" t="s">
        <v>178</v>
      </c>
      <c r="K126" s="35">
        <v>45</v>
      </c>
      <c r="L126" s="35">
        <v>50</v>
      </c>
      <c r="M126" s="35">
        <v>55</v>
      </c>
      <c r="N126" s="36"/>
      <c r="O126" s="37"/>
      <c r="P126" s="37"/>
      <c r="Q126" s="37"/>
    </row>
    <row r="127" spans="1:17" outlineLevel="3">
      <c r="A127" s="26">
        <f>A126+1</f>
        <v>110</v>
      </c>
      <c r="B127" s="33" t="s">
        <v>30</v>
      </c>
      <c r="C127" s="33" t="s">
        <v>22</v>
      </c>
      <c r="D127" s="33" t="s">
        <v>180</v>
      </c>
      <c r="E127" s="33" t="s">
        <v>31</v>
      </c>
      <c r="F127" s="33" t="s">
        <v>30</v>
      </c>
      <c r="G127" s="33" t="s">
        <v>31</v>
      </c>
      <c r="H127" s="33" t="s">
        <v>32</v>
      </c>
      <c r="I127" s="33" t="s">
        <v>30</v>
      </c>
      <c r="J127" s="34" t="s">
        <v>181</v>
      </c>
      <c r="K127" s="35">
        <f t="shared" ref="K127:M128" si="7">K128</f>
        <v>331</v>
      </c>
      <c r="L127" s="35">
        <f t="shared" si="7"/>
        <v>100</v>
      </c>
      <c r="M127" s="35">
        <f t="shared" si="7"/>
        <v>100</v>
      </c>
      <c r="N127" s="49"/>
      <c r="O127" s="37"/>
      <c r="P127" s="37"/>
      <c r="Q127" s="37"/>
    </row>
    <row r="128" spans="1:17" outlineLevel="3">
      <c r="A128" s="26">
        <f>A127+1</f>
        <v>111</v>
      </c>
      <c r="B128" s="33" t="s">
        <v>94</v>
      </c>
      <c r="C128" s="33" t="s">
        <v>22</v>
      </c>
      <c r="D128" s="33" t="s">
        <v>180</v>
      </c>
      <c r="E128" s="33" t="s">
        <v>63</v>
      </c>
      <c r="F128" s="33" t="s">
        <v>30</v>
      </c>
      <c r="G128" s="33" t="s">
        <v>31</v>
      </c>
      <c r="H128" s="33" t="s">
        <v>32</v>
      </c>
      <c r="I128" s="33" t="s">
        <v>182</v>
      </c>
      <c r="J128" s="34" t="s">
        <v>183</v>
      </c>
      <c r="K128" s="35">
        <f t="shared" si="7"/>
        <v>331</v>
      </c>
      <c r="L128" s="35">
        <f t="shared" si="7"/>
        <v>100</v>
      </c>
      <c r="M128" s="35">
        <f t="shared" si="7"/>
        <v>100</v>
      </c>
      <c r="N128" s="36"/>
      <c r="O128" s="37"/>
      <c r="P128" s="37"/>
      <c r="Q128" s="37"/>
    </row>
    <row r="129" spans="1:25" outlineLevel="3">
      <c r="A129" s="26">
        <f>A128+1</f>
        <v>112</v>
      </c>
      <c r="B129" s="33" t="s">
        <v>94</v>
      </c>
      <c r="C129" s="33" t="s">
        <v>22</v>
      </c>
      <c r="D129" s="33" t="s">
        <v>180</v>
      </c>
      <c r="E129" s="33" t="s">
        <v>63</v>
      </c>
      <c r="F129" s="33" t="s">
        <v>129</v>
      </c>
      <c r="G129" s="33" t="s">
        <v>63</v>
      </c>
      <c r="H129" s="33" t="s">
        <v>32</v>
      </c>
      <c r="I129" s="33" t="s">
        <v>182</v>
      </c>
      <c r="J129" s="34" t="s">
        <v>184</v>
      </c>
      <c r="K129" s="35">
        <v>331</v>
      </c>
      <c r="L129" s="35">
        <v>100</v>
      </c>
      <c r="M129" s="35">
        <v>100</v>
      </c>
      <c r="N129" s="36"/>
      <c r="O129" s="37"/>
      <c r="P129" s="37"/>
      <c r="Q129" s="37"/>
    </row>
    <row r="130" spans="1:25" s="32" customFormat="1">
      <c r="A130" s="26">
        <v>113</v>
      </c>
      <c r="B130" s="27" t="s">
        <v>30</v>
      </c>
      <c r="C130" s="27" t="s">
        <v>23</v>
      </c>
      <c r="D130" s="27" t="s">
        <v>31</v>
      </c>
      <c r="E130" s="27" t="s">
        <v>31</v>
      </c>
      <c r="F130" s="27" t="s">
        <v>30</v>
      </c>
      <c r="G130" s="27" t="s">
        <v>31</v>
      </c>
      <c r="H130" s="27" t="s">
        <v>32</v>
      </c>
      <c r="I130" s="27" t="s">
        <v>30</v>
      </c>
      <c r="J130" s="53" t="s">
        <v>185</v>
      </c>
      <c r="K130" s="29">
        <f>K131+K214+K224</f>
        <v>682555.20000000007</v>
      </c>
      <c r="L130" s="29">
        <f>L131+L214+L224</f>
        <v>581853.4</v>
      </c>
      <c r="M130" s="29">
        <f>M131+M214+M224</f>
        <v>580386</v>
      </c>
      <c r="N130" s="30"/>
      <c r="O130" s="30"/>
      <c r="P130" s="30"/>
      <c r="Q130" s="30"/>
      <c r="R130" s="30"/>
      <c r="S130" s="30"/>
      <c r="X130" s="54"/>
    </row>
    <row r="131" spans="1:25" ht="31.5">
      <c r="A131" s="26">
        <f t="shared" ref="A131:A167" si="8">A130+1</f>
        <v>114</v>
      </c>
      <c r="B131" s="33" t="s">
        <v>186</v>
      </c>
      <c r="C131" s="33" t="s">
        <v>23</v>
      </c>
      <c r="D131" s="33" t="s">
        <v>42</v>
      </c>
      <c r="E131" s="33" t="s">
        <v>31</v>
      </c>
      <c r="F131" s="33" t="s">
        <v>30</v>
      </c>
      <c r="G131" s="33" t="s">
        <v>31</v>
      </c>
      <c r="H131" s="33" t="s">
        <v>32</v>
      </c>
      <c r="I131" s="33" t="s">
        <v>30</v>
      </c>
      <c r="J131" s="34" t="s">
        <v>187</v>
      </c>
      <c r="K131" s="35">
        <f>K132+K138+K160+K200</f>
        <v>684520.3</v>
      </c>
      <c r="L131" s="35">
        <f>L132+L138+L160+L200</f>
        <v>581853.4</v>
      </c>
      <c r="M131" s="35">
        <f>M132+M138+M160+M200</f>
        <v>580386</v>
      </c>
      <c r="N131" s="36"/>
      <c r="O131" s="36"/>
      <c r="P131" s="36"/>
      <c r="Q131" s="36"/>
      <c r="R131" s="36"/>
      <c r="S131" s="36"/>
    </row>
    <row r="132" spans="1:25" s="57" customFormat="1" ht="31.5">
      <c r="A132" s="26">
        <f t="shared" si="8"/>
        <v>115</v>
      </c>
      <c r="B132" s="27" t="s">
        <v>186</v>
      </c>
      <c r="C132" s="27" t="s">
        <v>23</v>
      </c>
      <c r="D132" s="27" t="s">
        <v>42</v>
      </c>
      <c r="E132" s="27" t="s">
        <v>34</v>
      </c>
      <c r="F132" s="27" t="s">
        <v>30</v>
      </c>
      <c r="G132" s="27" t="s">
        <v>31</v>
      </c>
      <c r="H132" s="27" t="s">
        <v>32</v>
      </c>
      <c r="I132" s="27" t="s">
        <v>188</v>
      </c>
      <c r="J132" s="53" t="s">
        <v>189</v>
      </c>
      <c r="K132" s="29">
        <f>K133+K136</f>
        <v>263748</v>
      </c>
      <c r="L132" s="29">
        <f>L133+L136</f>
        <v>211653.5</v>
      </c>
      <c r="M132" s="29">
        <f>M133+M136</f>
        <v>211653.5</v>
      </c>
      <c r="N132" s="55"/>
      <c r="O132" s="55"/>
      <c r="P132" s="55"/>
      <c r="Q132" s="56"/>
      <c r="W132" s="58"/>
      <c r="X132" s="58"/>
    </row>
    <row r="133" spans="1:25">
      <c r="A133" s="26">
        <f t="shared" si="8"/>
        <v>116</v>
      </c>
      <c r="B133" s="33" t="s">
        <v>186</v>
      </c>
      <c r="C133" s="33" t="s">
        <v>23</v>
      </c>
      <c r="D133" s="33" t="s">
        <v>42</v>
      </c>
      <c r="E133" s="33" t="s">
        <v>34</v>
      </c>
      <c r="F133" s="33" t="s">
        <v>190</v>
      </c>
      <c r="G133" s="33" t="s">
        <v>31</v>
      </c>
      <c r="H133" s="33" t="s">
        <v>32</v>
      </c>
      <c r="I133" s="33" t="s">
        <v>188</v>
      </c>
      <c r="J133" s="34" t="s">
        <v>191</v>
      </c>
      <c r="K133" s="35">
        <f>K134</f>
        <v>263202.09999999998</v>
      </c>
      <c r="L133" s="35">
        <f>L135+L136</f>
        <v>211107.6</v>
      </c>
      <c r="M133" s="35">
        <f>M135+M136</f>
        <v>211107.6</v>
      </c>
      <c r="N133" s="59"/>
      <c r="O133" s="59"/>
      <c r="P133" s="59"/>
      <c r="Q133" s="60"/>
    </row>
    <row r="134" spans="1:25" ht="35.25" customHeight="1">
      <c r="A134" s="26">
        <f t="shared" si="8"/>
        <v>117</v>
      </c>
      <c r="B134" s="33" t="s">
        <v>186</v>
      </c>
      <c r="C134" s="33" t="s">
        <v>23</v>
      </c>
      <c r="D134" s="33" t="s">
        <v>42</v>
      </c>
      <c r="E134" s="33" t="s">
        <v>34</v>
      </c>
      <c r="F134" s="33" t="s">
        <v>190</v>
      </c>
      <c r="G134" s="33" t="s">
        <v>63</v>
      </c>
      <c r="H134" s="33" t="s">
        <v>32</v>
      </c>
      <c r="I134" s="33" t="s">
        <v>188</v>
      </c>
      <c r="J134" s="43" t="s">
        <v>192</v>
      </c>
      <c r="K134" s="35">
        <f>K135</f>
        <v>263202.09999999998</v>
      </c>
      <c r="L134" s="35">
        <f>L135</f>
        <v>210561.7</v>
      </c>
      <c r="M134" s="35">
        <f>M135</f>
        <v>210561.7</v>
      </c>
      <c r="N134" s="59"/>
      <c r="O134" s="59"/>
      <c r="P134" s="59"/>
      <c r="Q134" s="60"/>
      <c r="W134" s="61"/>
    </row>
    <row r="135" spans="1:25" ht="47.25">
      <c r="A135" s="26">
        <f t="shared" si="8"/>
        <v>118</v>
      </c>
      <c r="B135" s="33" t="s">
        <v>186</v>
      </c>
      <c r="C135" s="33" t="s">
        <v>23</v>
      </c>
      <c r="D135" s="33" t="s">
        <v>42</v>
      </c>
      <c r="E135" s="33" t="s">
        <v>34</v>
      </c>
      <c r="F135" s="33" t="s">
        <v>190</v>
      </c>
      <c r="G135" s="33" t="s">
        <v>63</v>
      </c>
      <c r="H135" s="33" t="s">
        <v>193</v>
      </c>
      <c r="I135" s="33" t="s">
        <v>188</v>
      </c>
      <c r="J135" s="34" t="s">
        <v>194</v>
      </c>
      <c r="K135" s="35">
        <v>263202.09999999998</v>
      </c>
      <c r="L135" s="35">
        <v>210561.7</v>
      </c>
      <c r="M135" s="35">
        <v>210561.7</v>
      </c>
      <c r="N135" s="36"/>
      <c r="O135" s="37"/>
      <c r="P135" s="37"/>
      <c r="Q135" s="37"/>
      <c r="W135" s="61"/>
      <c r="X135" s="61"/>
      <c r="Y135" s="61"/>
    </row>
    <row r="136" spans="1:25" ht="40.5" customHeight="1">
      <c r="A136" s="26">
        <f t="shared" si="8"/>
        <v>119</v>
      </c>
      <c r="B136" s="33" t="s">
        <v>186</v>
      </c>
      <c r="C136" s="33" t="s">
        <v>23</v>
      </c>
      <c r="D136" s="33" t="s">
        <v>42</v>
      </c>
      <c r="E136" s="33" t="s">
        <v>34</v>
      </c>
      <c r="F136" s="33" t="s">
        <v>195</v>
      </c>
      <c r="G136" s="33" t="s">
        <v>31</v>
      </c>
      <c r="H136" s="33" t="s">
        <v>32</v>
      </c>
      <c r="I136" s="33" t="s">
        <v>188</v>
      </c>
      <c r="J136" s="43" t="s">
        <v>196</v>
      </c>
      <c r="K136" s="35">
        <f>K137</f>
        <v>545.9</v>
      </c>
      <c r="L136" s="35">
        <f>L137</f>
        <v>545.9</v>
      </c>
      <c r="M136" s="35">
        <f>M137</f>
        <v>545.9</v>
      </c>
      <c r="N136" s="36"/>
      <c r="O136" s="37"/>
      <c r="P136" s="37"/>
      <c r="Q136" s="37"/>
    </row>
    <row r="137" spans="1:25" ht="36.75" customHeight="1">
      <c r="A137" s="26">
        <f t="shared" si="8"/>
        <v>120</v>
      </c>
      <c r="B137" s="33" t="s">
        <v>186</v>
      </c>
      <c r="C137" s="33" t="s">
        <v>23</v>
      </c>
      <c r="D137" s="33" t="s">
        <v>42</v>
      </c>
      <c r="E137" s="33" t="s">
        <v>34</v>
      </c>
      <c r="F137" s="33" t="s">
        <v>195</v>
      </c>
      <c r="G137" s="33" t="s">
        <v>63</v>
      </c>
      <c r="H137" s="33" t="s">
        <v>32</v>
      </c>
      <c r="I137" s="33" t="s">
        <v>188</v>
      </c>
      <c r="J137" s="43" t="s">
        <v>197</v>
      </c>
      <c r="K137" s="35">
        <v>545.9</v>
      </c>
      <c r="L137" s="35">
        <v>545.9</v>
      </c>
      <c r="M137" s="35">
        <v>545.9</v>
      </c>
      <c r="N137" s="36"/>
      <c r="O137" s="37"/>
      <c r="P137" s="37"/>
      <c r="Q137" s="37"/>
    </row>
    <row r="138" spans="1:25" s="57" customFormat="1" ht="37.5" customHeight="1">
      <c r="A138" s="26">
        <f t="shared" si="8"/>
        <v>121</v>
      </c>
      <c r="B138" s="27" t="s">
        <v>186</v>
      </c>
      <c r="C138" s="27" t="s">
        <v>23</v>
      </c>
      <c r="D138" s="27" t="s">
        <v>42</v>
      </c>
      <c r="E138" s="27" t="s">
        <v>42</v>
      </c>
      <c r="F138" s="27" t="s">
        <v>30</v>
      </c>
      <c r="G138" s="27" t="s">
        <v>31</v>
      </c>
      <c r="H138" s="27" t="s">
        <v>32</v>
      </c>
      <c r="I138" s="27" t="s">
        <v>188</v>
      </c>
      <c r="J138" s="28" t="s">
        <v>198</v>
      </c>
      <c r="K138" s="29">
        <f>K139+K141+K143</f>
        <v>34114.1</v>
      </c>
      <c r="L138" s="29">
        <f>L140+L142+L143</f>
        <v>957.3</v>
      </c>
      <c r="M138" s="29">
        <f>M140+M142+M143</f>
        <v>957.3</v>
      </c>
      <c r="N138" s="55"/>
      <c r="O138" s="56"/>
      <c r="P138" s="56"/>
      <c r="Q138" s="56"/>
    </row>
    <row r="139" spans="1:25" s="57" customFormat="1" ht="47.25">
      <c r="A139" s="26">
        <f t="shared" si="8"/>
        <v>122</v>
      </c>
      <c r="B139" s="33" t="s">
        <v>186</v>
      </c>
      <c r="C139" s="33" t="s">
        <v>23</v>
      </c>
      <c r="D139" s="33" t="s">
        <v>42</v>
      </c>
      <c r="E139" s="33" t="s">
        <v>42</v>
      </c>
      <c r="F139" s="33" t="s">
        <v>314</v>
      </c>
      <c r="G139" s="33" t="s">
        <v>31</v>
      </c>
      <c r="H139" s="33" t="s">
        <v>32</v>
      </c>
      <c r="I139" s="33" t="s">
        <v>188</v>
      </c>
      <c r="J139" s="43" t="s">
        <v>315</v>
      </c>
      <c r="K139" s="35">
        <f>K140</f>
        <v>159.6</v>
      </c>
      <c r="L139" s="35">
        <f>L140</f>
        <v>0</v>
      </c>
      <c r="M139" s="35">
        <f>M140</f>
        <v>0</v>
      </c>
      <c r="N139" s="55"/>
      <c r="O139" s="56"/>
      <c r="P139" s="56"/>
      <c r="Q139" s="56"/>
    </row>
    <row r="140" spans="1:25" s="57" customFormat="1" ht="18" customHeight="1">
      <c r="A140" s="26">
        <f t="shared" si="8"/>
        <v>123</v>
      </c>
      <c r="B140" s="33" t="s">
        <v>186</v>
      </c>
      <c r="C140" s="33" t="s">
        <v>23</v>
      </c>
      <c r="D140" s="33" t="s">
        <v>42</v>
      </c>
      <c r="E140" s="33" t="s">
        <v>42</v>
      </c>
      <c r="F140" s="33" t="s">
        <v>314</v>
      </c>
      <c r="G140" s="33" t="s">
        <v>63</v>
      </c>
      <c r="H140" s="33" t="s">
        <v>32</v>
      </c>
      <c r="I140" s="33" t="s">
        <v>188</v>
      </c>
      <c r="J140" s="43" t="s">
        <v>316</v>
      </c>
      <c r="K140" s="35">
        <v>159.6</v>
      </c>
      <c r="L140" s="35">
        <v>0</v>
      </c>
      <c r="M140" s="35">
        <v>0</v>
      </c>
      <c r="N140" s="55"/>
      <c r="O140" s="56"/>
      <c r="P140" s="56"/>
      <c r="Q140" s="56"/>
    </row>
    <row r="141" spans="1:25" s="57" customFormat="1" ht="92.25" customHeight="1">
      <c r="A141" s="26">
        <f t="shared" si="8"/>
        <v>124</v>
      </c>
      <c r="B141" s="33" t="s">
        <v>186</v>
      </c>
      <c r="C141" s="33" t="s">
        <v>23</v>
      </c>
      <c r="D141" s="33" t="s">
        <v>42</v>
      </c>
      <c r="E141" s="33" t="s">
        <v>42</v>
      </c>
      <c r="F141" s="33" t="s">
        <v>317</v>
      </c>
      <c r="G141" s="33" t="s">
        <v>31</v>
      </c>
      <c r="H141" s="33" t="s">
        <v>32</v>
      </c>
      <c r="I141" s="33" t="s">
        <v>188</v>
      </c>
      <c r="J141" s="43" t="s">
        <v>318</v>
      </c>
      <c r="K141" s="35">
        <f>K142</f>
        <v>75.599999999999994</v>
      </c>
      <c r="L141" s="35">
        <f>L142</f>
        <v>0</v>
      </c>
      <c r="M141" s="35">
        <f>M142</f>
        <v>0</v>
      </c>
      <c r="N141" s="55"/>
      <c r="O141" s="56"/>
      <c r="P141" s="56"/>
      <c r="Q141" s="56"/>
    </row>
    <row r="142" spans="1:25" s="57" customFormat="1" ht="68.25" customHeight="1">
      <c r="A142" s="26">
        <f t="shared" si="8"/>
        <v>125</v>
      </c>
      <c r="B142" s="33" t="s">
        <v>186</v>
      </c>
      <c r="C142" s="33" t="s">
        <v>23</v>
      </c>
      <c r="D142" s="33" t="s">
        <v>42</v>
      </c>
      <c r="E142" s="33" t="s">
        <v>42</v>
      </c>
      <c r="F142" s="33" t="s">
        <v>317</v>
      </c>
      <c r="G142" s="33" t="s">
        <v>63</v>
      </c>
      <c r="H142" s="33" t="s">
        <v>32</v>
      </c>
      <c r="I142" s="33" t="s">
        <v>188</v>
      </c>
      <c r="J142" s="43" t="s">
        <v>319</v>
      </c>
      <c r="K142" s="35">
        <v>75.599999999999994</v>
      </c>
      <c r="L142" s="35">
        <v>0</v>
      </c>
      <c r="M142" s="35">
        <v>0</v>
      </c>
      <c r="N142" s="55"/>
      <c r="O142" s="56"/>
      <c r="P142" s="56"/>
      <c r="Q142" s="56"/>
    </row>
    <row r="143" spans="1:25" ht="56.25" customHeight="1">
      <c r="A143" s="26">
        <f t="shared" si="8"/>
        <v>126</v>
      </c>
      <c r="B143" s="33" t="s">
        <v>186</v>
      </c>
      <c r="C143" s="62" t="s">
        <v>23</v>
      </c>
      <c r="D143" s="62" t="s">
        <v>42</v>
      </c>
      <c r="E143" s="62" t="s">
        <v>42</v>
      </c>
      <c r="F143" s="62" t="s">
        <v>199</v>
      </c>
      <c r="G143" s="62" t="s">
        <v>31</v>
      </c>
      <c r="H143" s="62" t="s">
        <v>32</v>
      </c>
      <c r="I143" s="62" t="s">
        <v>188</v>
      </c>
      <c r="J143" s="63" t="s">
        <v>200</v>
      </c>
      <c r="K143" s="64">
        <f>K144</f>
        <v>33878.9</v>
      </c>
      <c r="L143" s="64">
        <f>L144</f>
        <v>957.3</v>
      </c>
      <c r="M143" s="64">
        <f>M144</f>
        <v>957.3</v>
      </c>
      <c r="N143" s="36"/>
      <c r="O143" s="37"/>
      <c r="P143" s="37"/>
      <c r="Q143" s="37"/>
    </row>
    <row r="144" spans="1:25" ht="39.75" customHeight="1">
      <c r="A144" s="26">
        <f t="shared" si="8"/>
        <v>127</v>
      </c>
      <c r="B144" s="33" t="s">
        <v>186</v>
      </c>
      <c r="C144" s="33" t="s">
        <v>23</v>
      </c>
      <c r="D144" s="33" t="s">
        <v>42</v>
      </c>
      <c r="E144" s="33" t="s">
        <v>42</v>
      </c>
      <c r="F144" s="33" t="s">
        <v>199</v>
      </c>
      <c r="G144" s="33" t="s">
        <v>63</v>
      </c>
      <c r="H144" s="33" t="s">
        <v>32</v>
      </c>
      <c r="I144" s="33" t="s">
        <v>188</v>
      </c>
      <c r="J144" s="65" t="s">
        <v>201</v>
      </c>
      <c r="K144" s="35">
        <f>K145+K146+K147+K148+K150+K151+K152+K153+K154+K155+K156+K157+K158+K159+K149</f>
        <v>33878.9</v>
      </c>
      <c r="L144" s="35">
        <f>L145+L146+L147+L148+L150+L151+L152+L153+L154+L155+L156+L157+L158+L159+L149</f>
        <v>957.3</v>
      </c>
      <c r="M144" s="35">
        <f>M145+M146+M147+M148+M150+M151+M152+M153+M154+M155+M156+M157+M158+M159+M149</f>
        <v>957.3</v>
      </c>
      <c r="N144" s="35" t="e">
        <f>#REF!+#REF!+#REF!+N153+#REF!+#REF!+#REF!+#REF!+#REF!+N156+N157+#REF!+#REF!+#REF!+#REF!+#REF!+#REF!</f>
        <v>#REF!</v>
      </c>
      <c r="O144" s="35" t="e">
        <f>#REF!+#REF!+#REF!+O153+#REF!+#REF!+#REF!+#REF!+#REF!+O156+O157+#REF!+#REF!+#REF!+#REF!+#REF!+#REF!</f>
        <v>#REF!</v>
      </c>
      <c r="P144" s="35" t="e">
        <f>#REF!+#REF!+#REF!+P153+#REF!+#REF!+#REF!+#REF!+#REF!+P156+P157+#REF!+#REF!+#REF!+#REF!+#REF!+#REF!</f>
        <v>#REF!</v>
      </c>
      <c r="Q144" s="35" t="e">
        <f>#REF!+#REF!+#REF!+Q153+#REF!+#REF!+#REF!+#REF!+#REF!+Q156+Q157+#REF!+#REF!+#REF!+#REF!+#REF!+#REF!</f>
        <v>#REF!</v>
      </c>
      <c r="R144" s="35" t="e">
        <f>#REF!+#REF!+#REF!+R153+#REF!+#REF!+#REF!+#REF!+#REF!+R156+R157+#REF!+#REF!+#REF!+#REF!+#REF!+#REF!</f>
        <v>#REF!</v>
      </c>
      <c r="S144" s="35" t="e">
        <f>#REF!+#REF!+#REF!+S153+#REF!+#REF!+#REF!+#REF!+#REF!+S156+S157+#REF!+#REF!+#REF!+#REF!+#REF!+#REF!</f>
        <v>#REF!</v>
      </c>
      <c r="T144" s="35" t="e">
        <f>#REF!+#REF!+#REF!+T153+#REF!+#REF!+#REF!+#REF!+#REF!+T156+T157+#REF!+#REF!+#REF!+#REF!+#REF!+#REF!</f>
        <v>#REF!</v>
      </c>
      <c r="U144" s="35" t="e">
        <f>#REF!+#REF!+#REF!+U153+#REF!+#REF!+#REF!+#REF!+#REF!+U156+U157+#REF!+#REF!+#REF!+#REF!+#REF!+#REF!</f>
        <v>#REF!</v>
      </c>
      <c r="V144" s="35" t="e">
        <f>#REF!+#REF!+#REF!+V153+#REF!+#REF!+#REF!+#REF!+#REF!+V156+V157+#REF!+#REF!+#REF!+#REF!+#REF!+#REF!</f>
        <v>#REF!</v>
      </c>
    </row>
    <row r="145" spans="1:22" ht="54.75" customHeight="1">
      <c r="A145" s="26">
        <f t="shared" si="8"/>
        <v>128</v>
      </c>
      <c r="B145" s="33" t="s">
        <v>186</v>
      </c>
      <c r="C145" s="33" t="s">
        <v>23</v>
      </c>
      <c r="D145" s="33" t="s">
        <v>42</v>
      </c>
      <c r="E145" s="33" t="s">
        <v>42</v>
      </c>
      <c r="F145" s="33" t="s">
        <v>199</v>
      </c>
      <c r="G145" s="33" t="s">
        <v>63</v>
      </c>
      <c r="H145" s="33" t="s">
        <v>320</v>
      </c>
      <c r="I145" s="33" t="s">
        <v>188</v>
      </c>
      <c r="J145" s="65" t="s">
        <v>321</v>
      </c>
      <c r="K145" s="35">
        <v>1412</v>
      </c>
      <c r="L145" s="35">
        <v>0</v>
      </c>
      <c r="M145" s="35">
        <v>0</v>
      </c>
      <c r="N145" s="66"/>
      <c r="O145" s="66"/>
      <c r="P145" s="66"/>
      <c r="Q145" s="66"/>
      <c r="R145" s="66"/>
      <c r="S145" s="66"/>
      <c r="T145" s="66"/>
      <c r="U145" s="66"/>
      <c r="V145" s="66"/>
    </row>
    <row r="146" spans="1:22" ht="74.25" customHeight="1">
      <c r="A146" s="26">
        <f t="shared" si="8"/>
        <v>129</v>
      </c>
      <c r="B146" s="33" t="s">
        <v>186</v>
      </c>
      <c r="C146" s="33" t="s">
        <v>23</v>
      </c>
      <c r="D146" s="33" t="s">
        <v>42</v>
      </c>
      <c r="E146" s="33" t="s">
        <v>42</v>
      </c>
      <c r="F146" s="33" t="s">
        <v>199</v>
      </c>
      <c r="G146" s="33" t="s">
        <v>63</v>
      </c>
      <c r="H146" s="33" t="s">
        <v>322</v>
      </c>
      <c r="I146" s="33" t="s">
        <v>188</v>
      </c>
      <c r="J146" s="65" t="s">
        <v>323</v>
      </c>
      <c r="K146" s="35">
        <v>577.9</v>
      </c>
      <c r="L146" s="35">
        <v>0</v>
      </c>
      <c r="M146" s="35">
        <v>0</v>
      </c>
      <c r="N146" s="66"/>
      <c r="O146" s="66"/>
      <c r="P146" s="66"/>
      <c r="Q146" s="66"/>
      <c r="R146" s="66"/>
      <c r="S146" s="66"/>
      <c r="T146" s="66"/>
      <c r="U146" s="66"/>
      <c r="V146" s="66"/>
    </row>
    <row r="147" spans="1:22" ht="73.5" customHeight="1">
      <c r="A147" s="26">
        <f t="shared" si="8"/>
        <v>130</v>
      </c>
      <c r="B147" s="33" t="s">
        <v>186</v>
      </c>
      <c r="C147" s="33" t="s">
        <v>23</v>
      </c>
      <c r="D147" s="33" t="s">
        <v>42</v>
      </c>
      <c r="E147" s="33" t="s">
        <v>42</v>
      </c>
      <c r="F147" s="33" t="s">
        <v>199</v>
      </c>
      <c r="G147" s="33" t="s">
        <v>63</v>
      </c>
      <c r="H147" s="33" t="s">
        <v>202</v>
      </c>
      <c r="I147" s="33" t="s">
        <v>188</v>
      </c>
      <c r="J147" s="65" t="s">
        <v>203</v>
      </c>
      <c r="K147" s="35">
        <v>151.5</v>
      </c>
      <c r="L147" s="35">
        <v>0</v>
      </c>
      <c r="M147" s="35">
        <v>0</v>
      </c>
      <c r="N147" s="66"/>
      <c r="O147" s="66"/>
      <c r="P147" s="66"/>
      <c r="Q147" s="66"/>
      <c r="R147" s="66"/>
      <c r="S147" s="66"/>
      <c r="T147" s="66"/>
      <c r="U147" s="66"/>
      <c r="V147" s="66"/>
    </row>
    <row r="148" spans="1:22" ht="58.5" customHeight="1">
      <c r="A148" s="26">
        <f t="shared" si="8"/>
        <v>131</v>
      </c>
      <c r="B148" s="33" t="s">
        <v>186</v>
      </c>
      <c r="C148" s="33" t="s">
        <v>23</v>
      </c>
      <c r="D148" s="33" t="s">
        <v>42</v>
      </c>
      <c r="E148" s="33" t="s">
        <v>42</v>
      </c>
      <c r="F148" s="33" t="s">
        <v>199</v>
      </c>
      <c r="G148" s="33" t="s">
        <v>63</v>
      </c>
      <c r="H148" s="33" t="s">
        <v>204</v>
      </c>
      <c r="I148" s="33" t="s">
        <v>188</v>
      </c>
      <c r="J148" s="65" t="s">
        <v>205</v>
      </c>
      <c r="K148" s="35">
        <v>17723.099999999999</v>
      </c>
      <c r="L148" s="35">
        <v>0</v>
      </c>
      <c r="M148" s="35">
        <v>0</v>
      </c>
      <c r="N148" s="66"/>
      <c r="O148" s="66"/>
      <c r="P148" s="66"/>
      <c r="Q148" s="66"/>
      <c r="R148" s="66"/>
      <c r="S148" s="66"/>
      <c r="T148" s="66"/>
      <c r="U148" s="66"/>
      <c r="V148" s="66"/>
    </row>
    <row r="149" spans="1:22" ht="37.5" customHeight="1">
      <c r="A149" s="26">
        <f t="shared" si="8"/>
        <v>132</v>
      </c>
      <c r="B149" s="33" t="s">
        <v>186</v>
      </c>
      <c r="C149" s="33" t="s">
        <v>23</v>
      </c>
      <c r="D149" s="33" t="s">
        <v>42</v>
      </c>
      <c r="E149" s="33" t="s">
        <v>42</v>
      </c>
      <c r="F149" s="33" t="s">
        <v>199</v>
      </c>
      <c r="G149" s="33" t="s">
        <v>63</v>
      </c>
      <c r="H149" s="33" t="s">
        <v>324</v>
      </c>
      <c r="I149" s="33" t="s">
        <v>188</v>
      </c>
      <c r="J149" s="65" t="s">
        <v>325</v>
      </c>
      <c r="K149" s="35">
        <v>1235.5999999999999</v>
      </c>
      <c r="L149" s="35">
        <v>0</v>
      </c>
      <c r="M149" s="35">
        <v>0</v>
      </c>
      <c r="N149" s="66"/>
      <c r="O149" s="66"/>
      <c r="P149" s="66"/>
      <c r="Q149" s="66"/>
      <c r="R149" s="66"/>
      <c r="S149" s="66"/>
      <c r="T149" s="66"/>
      <c r="U149" s="66"/>
      <c r="V149" s="66"/>
    </row>
    <row r="150" spans="1:22" ht="50.25" customHeight="1">
      <c r="A150" s="26">
        <f t="shared" si="8"/>
        <v>133</v>
      </c>
      <c r="B150" s="33" t="s">
        <v>186</v>
      </c>
      <c r="C150" s="33" t="s">
        <v>23</v>
      </c>
      <c r="D150" s="33" t="s">
        <v>42</v>
      </c>
      <c r="E150" s="33" t="s">
        <v>42</v>
      </c>
      <c r="F150" s="33" t="s">
        <v>199</v>
      </c>
      <c r="G150" s="33" t="s">
        <v>63</v>
      </c>
      <c r="H150" s="33" t="s">
        <v>206</v>
      </c>
      <c r="I150" s="33" t="s">
        <v>188</v>
      </c>
      <c r="J150" s="65" t="s">
        <v>207</v>
      </c>
      <c r="K150" s="35">
        <v>6</v>
      </c>
      <c r="L150" s="35">
        <v>0</v>
      </c>
      <c r="M150" s="35">
        <v>0</v>
      </c>
      <c r="N150" s="66"/>
      <c r="O150" s="66"/>
      <c r="P150" s="66"/>
      <c r="Q150" s="66"/>
      <c r="R150" s="66"/>
      <c r="S150" s="66"/>
      <c r="T150" s="66"/>
      <c r="U150" s="66"/>
      <c r="V150" s="66"/>
    </row>
    <row r="151" spans="1:22" ht="67.5" customHeight="1">
      <c r="A151" s="26">
        <f t="shared" si="8"/>
        <v>134</v>
      </c>
      <c r="B151" s="33" t="s">
        <v>186</v>
      </c>
      <c r="C151" s="33" t="s">
        <v>23</v>
      </c>
      <c r="D151" s="33" t="s">
        <v>42</v>
      </c>
      <c r="E151" s="33" t="s">
        <v>42</v>
      </c>
      <c r="F151" s="33" t="s">
        <v>199</v>
      </c>
      <c r="G151" s="33" t="s">
        <v>63</v>
      </c>
      <c r="H151" s="33" t="s">
        <v>326</v>
      </c>
      <c r="I151" s="33" t="s">
        <v>188</v>
      </c>
      <c r="J151" s="65" t="s">
        <v>327</v>
      </c>
      <c r="K151" s="35">
        <v>474.1</v>
      </c>
      <c r="L151" s="35">
        <v>0</v>
      </c>
      <c r="M151" s="35">
        <v>0</v>
      </c>
      <c r="N151" s="66"/>
      <c r="O151" s="66"/>
      <c r="P151" s="66"/>
      <c r="Q151" s="66"/>
      <c r="R151" s="66"/>
      <c r="S151" s="66"/>
      <c r="T151" s="66"/>
      <c r="U151" s="66"/>
      <c r="V151" s="66"/>
    </row>
    <row r="152" spans="1:22" ht="53.25" customHeight="1">
      <c r="A152" s="26">
        <f t="shared" si="8"/>
        <v>135</v>
      </c>
      <c r="B152" s="33" t="s">
        <v>186</v>
      </c>
      <c r="C152" s="33" t="s">
        <v>23</v>
      </c>
      <c r="D152" s="33" t="s">
        <v>42</v>
      </c>
      <c r="E152" s="33" t="s">
        <v>42</v>
      </c>
      <c r="F152" s="33" t="s">
        <v>199</v>
      </c>
      <c r="G152" s="33" t="s">
        <v>63</v>
      </c>
      <c r="H152" s="33" t="s">
        <v>328</v>
      </c>
      <c r="I152" s="33" t="s">
        <v>188</v>
      </c>
      <c r="J152" s="65" t="s">
        <v>329</v>
      </c>
      <c r="K152" s="35">
        <v>287.10000000000002</v>
      </c>
      <c r="L152" s="35">
        <v>0</v>
      </c>
      <c r="M152" s="35">
        <v>0</v>
      </c>
      <c r="N152" s="66"/>
      <c r="O152" s="66"/>
      <c r="P152" s="66"/>
      <c r="Q152" s="66"/>
      <c r="R152" s="66"/>
      <c r="S152" s="66"/>
      <c r="T152" s="66"/>
      <c r="U152" s="66"/>
      <c r="V152" s="66"/>
    </row>
    <row r="153" spans="1:22" ht="54" customHeight="1">
      <c r="A153" s="26">
        <f t="shared" si="8"/>
        <v>136</v>
      </c>
      <c r="B153" s="33" t="s">
        <v>186</v>
      </c>
      <c r="C153" s="33" t="s">
        <v>23</v>
      </c>
      <c r="D153" s="33" t="s">
        <v>42</v>
      </c>
      <c r="E153" s="33" t="s">
        <v>42</v>
      </c>
      <c r="F153" s="33" t="s">
        <v>199</v>
      </c>
      <c r="G153" s="33" t="s">
        <v>63</v>
      </c>
      <c r="H153" s="33" t="s">
        <v>208</v>
      </c>
      <c r="I153" s="33" t="s">
        <v>188</v>
      </c>
      <c r="J153" s="65" t="s">
        <v>209</v>
      </c>
      <c r="K153" s="35">
        <v>351.4</v>
      </c>
      <c r="L153" s="35">
        <v>351.4</v>
      </c>
      <c r="M153" s="35">
        <v>351.4</v>
      </c>
      <c r="N153" s="36"/>
      <c r="O153" s="37"/>
      <c r="P153" s="37"/>
      <c r="Q153" s="37"/>
    </row>
    <row r="154" spans="1:22" ht="40.5" customHeight="1">
      <c r="A154" s="26">
        <f t="shared" si="8"/>
        <v>137</v>
      </c>
      <c r="B154" s="33" t="s">
        <v>186</v>
      </c>
      <c r="C154" s="33" t="s">
        <v>23</v>
      </c>
      <c r="D154" s="33" t="s">
        <v>42</v>
      </c>
      <c r="E154" s="33" t="s">
        <v>42</v>
      </c>
      <c r="F154" s="33" t="s">
        <v>199</v>
      </c>
      <c r="G154" s="33" t="s">
        <v>63</v>
      </c>
      <c r="H154" s="33" t="s">
        <v>210</v>
      </c>
      <c r="I154" s="33" t="s">
        <v>188</v>
      </c>
      <c r="J154" s="65" t="s">
        <v>211</v>
      </c>
      <c r="K154" s="35">
        <v>520.5</v>
      </c>
      <c r="L154" s="35">
        <v>0</v>
      </c>
      <c r="M154" s="35">
        <v>0</v>
      </c>
      <c r="N154" s="36"/>
      <c r="O154" s="37"/>
      <c r="P154" s="37"/>
      <c r="Q154" s="37"/>
    </row>
    <row r="155" spans="1:22" ht="63.75" customHeight="1">
      <c r="A155" s="26">
        <f t="shared" si="8"/>
        <v>138</v>
      </c>
      <c r="B155" s="33" t="s">
        <v>186</v>
      </c>
      <c r="C155" s="33" t="s">
        <v>23</v>
      </c>
      <c r="D155" s="33" t="s">
        <v>42</v>
      </c>
      <c r="E155" s="33" t="s">
        <v>42</v>
      </c>
      <c r="F155" s="33" t="s">
        <v>199</v>
      </c>
      <c r="G155" s="33" t="s">
        <v>63</v>
      </c>
      <c r="H155" s="33" t="s">
        <v>212</v>
      </c>
      <c r="I155" s="33" t="s">
        <v>188</v>
      </c>
      <c r="J155" s="65" t="s">
        <v>213</v>
      </c>
      <c r="K155" s="35">
        <v>232.8</v>
      </c>
      <c r="L155" s="35">
        <v>0</v>
      </c>
      <c r="M155" s="35">
        <v>0</v>
      </c>
      <c r="N155" s="36"/>
      <c r="O155" s="37"/>
      <c r="P155" s="37"/>
      <c r="Q155" s="37"/>
    </row>
    <row r="156" spans="1:22" ht="178.5" customHeight="1">
      <c r="A156" s="26">
        <f t="shared" si="8"/>
        <v>139</v>
      </c>
      <c r="B156" s="33" t="s">
        <v>186</v>
      </c>
      <c r="C156" s="33" t="s">
        <v>23</v>
      </c>
      <c r="D156" s="33" t="s">
        <v>42</v>
      </c>
      <c r="E156" s="33" t="s">
        <v>42</v>
      </c>
      <c r="F156" s="33" t="s">
        <v>199</v>
      </c>
      <c r="G156" s="33" t="s">
        <v>63</v>
      </c>
      <c r="H156" s="33" t="s">
        <v>214</v>
      </c>
      <c r="I156" s="33" t="s">
        <v>188</v>
      </c>
      <c r="J156" s="65" t="s">
        <v>215</v>
      </c>
      <c r="K156" s="35">
        <v>545.9</v>
      </c>
      <c r="L156" s="35">
        <v>545.9</v>
      </c>
      <c r="M156" s="35">
        <v>545.9</v>
      </c>
      <c r="N156" s="36"/>
      <c r="O156" s="37"/>
      <c r="P156" s="37"/>
      <c r="Q156" s="37"/>
    </row>
    <row r="157" spans="1:22" ht="123.75" customHeight="1">
      <c r="A157" s="26">
        <f t="shared" si="8"/>
        <v>140</v>
      </c>
      <c r="B157" s="33" t="s">
        <v>186</v>
      </c>
      <c r="C157" s="33" t="s">
        <v>23</v>
      </c>
      <c r="D157" s="33" t="s">
        <v>42</v>
      </c>
      <c r="E157" s="33" t="s">
        <v>42</v>
      </c>
      <c r="F157" s="33" t="s">
        <v>199</v>
      </c>
      <c r="G157" s="33" t="s">
        <v>63</v>
      </c>
      <c r="H157" s="33" t="s">
        <v>216</v>
      </c>
      <c r="I157" s="33" t="s">
        <v>188</v>
      </c>
      <c r="J157" s="67" t="s">
        <v>217</v>
      </c>
      <c r="K157" s="35">
        <v>60</v>
      </c>
      <c r="L157" s="35">
        <v>60</v>
      </c>
      <c r="M157" s="35">
        <v>60</v>
      </c>
      <c r="N157" s="36"/>
      <c r="O157" s="37"/>
      <c r="P157" s="37"/>
      <c r="Q157" s="37"/>
    </row>
    <row r="158" spans="1:22" ht="112.5" customHeight="1">
      <c r="A158" s="26">
        <f t="shared" si="8"/>
        <v>141</v>
      </c>
      <c r="B158" s="33" t="s">
        <v>186</v>
      </c>
      <c r="C158" s="33" t="s">
        <v>23</v>
      </c>
      <c r="D158" s="33" t="s">
        <v>42</v>
      </c>
      <c r="E158" s="33" t="s">
        <v>42</v>
      </c>
      <c r="F158" s="33" t="s">
        <v>199</v>
      </c>
      <c r="G158" s="33" t="s">
        <v>63</v>
      </c>
      <c r="H158" s="33" t="s">
        <v>330</v>
      </c>
      <c r="I158" s="33" t="s">
        <v>188</v>
      </c>
      <c r="J158" s="67" t="s">
        <v>331</v>
      </c>
      <c r="K158" s="35">
        <v>5000</v>
      </c>
      <c r="L158" s="35">
        <v>0</v>
      </c>
      <c r="M158" s="35">
        <v>0</v>
      </c>
      <c r="N158" s="36"/>
      <c r="O158" s="37"/>
      <c r="P158" s="37"/>
      <c r="Q158" s="37"/>
    </row>
    <row r="159" spans="1:22" ht="70.5" customHeight="1">
      <c r="A159" s="26">
        <f t="shared" si="8"/>
        <v>142</v>
      </c>
      <c r="B159" s="33" t="s">
        <v>186</v>
      </c>
      <c r="C159" s="33" t="s">
        <v>23</v>
      </c>
      <c r="D159" s="33" t="s">
        <v>42</v>
      </c>
      <c r="E159" s="33" t="s">
        <v>42</v>
      </c>
      <c r="F159" s="33" t="s">
        <v>199</v>
      </c>
      <c r="G159" s="33" t="s">
        <v>63</v>
      </c>
      <c r="H159" s="33" t="s">
        <v>332</v>
      </c>
      <c r="I159" s="33" t="s">
        <v>188</v>
      </c>
      <c r="J159" s="67" t="s">
        <v>333</v>
      </c>
      <c r="K159" s="35">
        <v>5301</v>
      </c>
      <c r="L159" s="35">
        <v>0</v>
      </c>
      <c r="M159" s="35">
        <v>0</v>
      </c>
      <c r="N159" s="36"/>
      <c r="O159" s="37"/>
      <c r="P159" s="37"/>
      <c r="Q159" s="37"/>
    </row>
    <row r="160" spans="1:22" s="57" customFormat="1" ht="141" customHeight="1">
      <c r="A160" s="26">
        <f t="shared" si="8"/>
        <v>143</v>
      </c>
      <c r="B160" s="27" t="s">
        <v>186</v>
      </c>
      <c r="C160" s="27" t="s">
        <v>23</v>
      </c>
      <c r="D160" s="27" t="s">
        <v>42</v>
      </c>
      <c r="E160" s="27" t="s">
        <v>52</v>
      </c>
      <c r="F160" s="27" t="s">
        <v>30</v>
      </c>
      <c r="G160" s="27" t="s">
        <v>31</v>
      </c>
      <c r="H160" s="27" t="s">
        <v>32</v>
      </c>
      <c r="I160" s="27" t="s">
        <v>188</v>
      </c>
      <c r="J160" s="28" t="s">
        <v>218</v>
      </c>
      <c r="K160" s="29">
        <f>K161+K163+K165+K185+K187+K191+K194+K196</f>
        <v>384577.39999999997</v>
      </c>
      <c r="L160" s="29">
        <f>L161+L163+L165+L185+L187+L191+L194+L196</f>
        <v>368894</v>
      </c>
      <c r="M160" s="29">
        <f>M161+M163+M165+M185+M187+M191+M194+M196</f>
        <v>367775.2</v>
      </c>
      <c r="N160" s="55"/>
      <c r="O160" s="55"/>
      <c r="P160" s="55"/>
      <c r="Q160" s="55"/>
      <c r="R160" s="55"/>
      <c r="S160" s="55"/>
    </row>
    <row r="161" spans="1:25" ht="108.75" customHeight="1">
      <c r="A161" s="26">
        <f t="shared" si="8"/>
        <v>144</v>
      </c>
      <c r="B161" s="33" t="s">
        <v>186</v>
      </c>
      <c r="C161" s="33" t="s">
        <v>23</v>
      </c>
      <c r="D161" s="33" t="s">
        <v>42</v>
      </c>
      <c r="E161" s="33" t="s">
        <v>52</v>
      </c>
      <c r="F161" s="33" t="s">
        <v>219</v>
      </c>
      <c r="G161" s="33" t="s">
        <v>31</v>
      </c>
      <c r="H161" s="33" t="s">
        <v>32</v>
      </c>
      <c r="I161" s="33" t="s">
        <v>188</v>
      </c>
      <c r="J161" s="67" t="s">
        <v>220</v>
      </c>
      <c r="K161" s="35">
        <f>K162</f>
        <v>2.9</v>
      </c>
      <c r="L161" s="35">
        <f>L162</f>
        <v>0</v>
      </c>
      <c r="M161" s="35">
        <f>M162</f>
        <v>0</v>
      </c>
      <c r="N161" s="36"/>
      <c r="O161" s="37"/>
      <c r="P161" s="37"/>
      <c r="Q161" s="37"/>
    </row>
    <row r="162" spans="1:25" ht="110.25" customHeight="1">
      <c r="A162" s="26">
        <f t="shared" si="8"/>
        <v>145</v>
      </c>
      <c r="B162" s="33" t="s">
        <v>186</v>
      </c>
      <c r="C162" s="33" t="s">
        <v>23</v>
      </c>
      <c r="D162" s="33" t="s">
        <v>42</v>
      </c>
      <c r="E162" s="33" t="s">
        <v>52</v>
      </c>
      <c r="F162" s="33" t="s">
        <v>219</v>
      </c>
      <c r="G162" s="33" t="s">
        <v>63</v>
      </c>
      <c r="H162" s="33" t="s">
        <v>32</v>
      </c>
      <c r="I162" s="33" t="s">
        <v>188</v>
      </c>
      <c r="J162" s="67" t="s">
        <v>221</v>
      </c>
      <c r="K162" s="35">
        <v>2.9</v>
      </c>
      <c r="L162" s="35">
        <v>0</v>
      </c>
      <c r="M162" s="35">
        <v>0</v>
      </c>
      <c r="N162" s="36"/>
      <c r="O162" s="37"/>
      <c r="P162" s="37"/>
      <c r="Q162" s="37"/>
    </row>
    <row r="163" spans="1:25" s="68" customFormat="1" ht="141.75" customHeight="1">
      <c r="A163" s="26">
        <f t="shared" si="8"/>
        <v>146</v>
      </c>
      <c r="B163" s="33" t="s">
        <v>186</v>
      </c>
      <c r="C163" s="33" t="s">
        <v>23</v>
      </c>
      <c r="D163" s="33" t="s">
        <v>42</v>
      </c>
      <c r="E163" s="33" t="s">
        <v>52</v>
      </c>
      <c r="F163" s="33" t="s">
        <v>102</v>
      </c>
      <c r="G163" s="33" t="s">
        <v>31</v>
      </c>
      <c r="H163" s="33" t="s">
        <v>32</v>
      </c>
      <c r="I163" s="33" t="s">
        <v>188</v>
      </c>
      <c r="J163" s="65" t="s">
        <v>222</v>
      </c>
      <c r="K163" s="35">
        <f>K164</f>
        <v>1067.2</v>
      </c>
      <c r="L163" s="35">
        <f>L164</f>
        <v>1079.0999999999999</v>
      </c>
      <c r="M163" s="35">
        <f>M164</f>
        <v>0</v>
      </c>
      <c r="N163" s="59"/>
      <c r="O163" s="60"/>
      <c r="P163" s="60"/>
      <c r="Q163" s="60"/>
    </row>
    <row r="164" spans="1:25" ht="75" customHeight="1">
      <c r="A164" s="26">
        <f t="shared" si="8"/>
        <v>147</v>
      </c>
      <c r="B164" s="33" t="s">
        <v>186</v>
      </c>
      <c r="C164" s="33" t="s">
        <v>23</v>
      </c>
      <c r="D164" s="33" t="s">
        <v>42</v>
      </c>
      <c r="E164" s="33" t="s">
        <v>52</v>
      </c>
      <c r="F164" s="33" t="s">
        <v>102</v>
      </c>
      <c r="G164" s="33" t="s">
        <v>63</v>
      </c>
      <c r="H164" s="33" t="s">
        <v>32</v>
      </c>
      <c r="I164" s="33" t="s">
        <v>188</v>
      </c>
      <c r="J164" s="65" t="s">
        <v>223</v>
      </c>
      <c r="K164" s="35">
        <v>1067.2</v>
      </c>
      <c r="L164" s="35">
        <v>1079.0999999999999</v>
      </c>
      <c r="M164" s="35">
        <v>0</v>
      </c>
      <c r="N164" s="36"/>
      <c r="O164" s="37"/>
      <c r="P164" s="37"/>
      <c r="Q164" s="37"/>
    </row>
    <row r="165" spans="1:25" ht="75.75" customHeight="1">
      <c r="A165" s="26">
        <f t="shared" si="8"/>
        <v>148</v>
      </c>
      <c r="B165" s="27" t="s">
        <v>186</v>
      </c>
      <c r="C165" s="27" t="s">
        <v>23</v>
      </c>
      <c r="D165" s="27" t="s">
        <v>42</v>
      </c>
      <c r="E165" s="27" t="s">
        <v>52</v>
      </c>
      <c r="F165" s="27" t="s">
        <v>224</v>
      </c>
      <c r="G165" s="27" t="s">
        <v>31</v>
      </c>
      <c r="H165" s="27" t="s">
        <v>32</v>
      </c>
      <c r="I165" s="27" t="s">
        <v>188</v>
      </c>
      <c r="J165" s="69" t="s">
        <v>225</v>
      </c>
      <c r="K165" s="29">
        <f>K166</f>
        <v>313807.3</v>
      </c>
      <c r="L165" s="29">
        <f>L166</f>
        <v>310907.90000000002</v>
      </c>
      <c r="M165" s="29">
        <f>M166</f>
        <v>310907.90000000002</v>
      </c>
      <c r="N165" s="36"/>
      <c r="O165" s="37"/>
      <c r="P165" s="37"/>
      <c r="Q165" s="37"/>
    </row>
    <row r="166" spans="1:25" ht="139.5" customHeight="1">
      <c r="A166" s="26">
        <f t="shared" si="8"/>
        <v>149</v>
      </c>
      <c r="B166" s="27" t="s">
        <v>186</v>
      </c>
      <c r="C166" s="27" t="s">
        <v>23</v>
      </c>
      <c r="D166" s="27" t="s">
        <v>42</v>
      </c>
      <c r="E166" s="27" t="s">
        <v>52</v>
      </c>
      <c r="F166" s="27" t="s">
        <v>224</v>
      </c>
      <c r="G166" s="27" t="s">
        <v>63</v>
      </c>
      <c r="H166" s="27" t="s">
        <v>32</v>
      </c>
      <c r="I166" s="27" t="s">
        <v>188</v>
      </c>
      <c r="J166" s="69" t="s">
        <v>226</v>
      </c>
      <c r="K166" s="29">
        <f>K167+K168+K169+K170+K171+K172+K173+K174+K175+K176+K177+K178+K179+K180+K181+K182+K183+K184</f>
        <v>313807.3</v>
      </c>
      <c r="L166" s="29">
        <f>L167+L168+L169+L170+L171+L172+L173+L174+L175+L176+L177+L178+L179+L180+L181+L182+L183+L184</f>
        <v>310907.90000000002</v>
      </c>
      <c r="M166" s="29">
        <f>M167+M168+M169+M170+M171+M172+M173+M174+M175+M176+M177+M178+M179+M180+M181+M182+M183+M184</f>
        <v>310907.90000000002</v>
      </c>
      <c r="N166" s="29" t="e">
        <f>N167+N169+N170+N171+N172+N173+N174+N175+N176+N177+N178+N179+N180+N181+N182+N183+N184+N185+N187+#REF!</f>
        <v>#REF!</v>
      </c>
      <c r="O166" s="29" t="e">
        <f>O167+O169+O170+O171+O172+O173+O174+O175+O176+O177+O178+O179+O180+O181+O182+O183+O184+O185+O187+#REF!</f>
        <v>#REF!</v>
      </c>
      <c r="P166" s="29" t="e">
        <f>P167+P169+P170+P171+P172+P173+P174+P175+P176+P177+P178+P179+P180+P181+P182+P183+P184+P185+P187+#REF!</f>
        <v>#REF!</v>
      </c>
      <c r="Q166" s="29" t="e">
        <f>Q167+Q169+Q170+Q171+Q172+Q173+Q174+Q175+Q176+Q177+Q178+Q179+Q180+Q181+Q182+Q183+Q184+Q185+Q187+#REF!</f>
        <v>#REF!</v>
      </c>
      <c r="R166" s="29" t="e">
        <f>R167+R169+R170+R171+R172+R173+R174+R175+R176+R177+R178+R179+R180+R181+R182+R183+R184+R185+R187+#REF!</f>
        <v>#REF!</v>
      </c>
      <c r="S166" s="29" t="e">
        <f>S167+S169+S170+S171+S172+S173+S174+S175+S176+S177+S178+S179+S180+S181+S182+S183+S184+S185+S187+#REF!</f>
        <v>#REF!</v>
      </c>
      <c r="T166" s="29" t="e">
        <f>T167+T169+T170+T171+T172+T173+T174+T175+T176+T177+T178+T179+T180+T181+T182+T183+T184+T185+T187+#REF!</f>
        <v>#REF!</v>
      </c>
      <c r="U166" s="29" t="e">
        <f>U167+U169+U170+U171+U172+U173+U174+U175+U176+U177+U178+U179+U180+U181+U182+U183+U184+U185+U187+#REF!</f>
        <v>#REF!</v>
      </c>
      <c r="V166" s="29" t="e">
        <f>V167+V169+V170+V171+V172+V173+V174+V175+V176+V177+V178+V179+V180+V181+V182+V183+V184+V185+V187+#REF!</f>
        <v>#REF!</v>
      </c>
    </row>
    <row r="167" spans="1:25" ht="179.25" customHeight="1">
      <c r="A167" s="26">
        <f t="shared" si="8"/>
        <v>150</v>
      </c>
      <c r="B167" s="33" t="s">
        <v>186</v>
      </c>
      <c r="C167" s="33" t="s">
        <v>23</v>
      </c>
      <c r="D167" s="33" t="s">
        <v>42</v>
      </c>
      <c r="E167" s="33" t="s">
        <v>52</v>
      </c>
      <c r="F167" s="33" t="s">
        <v>224</v>
      </c>
      <c r="G167" s="33" t="s">
        <v>63</v>
      </c>
      <c r="H167" s="33" t="s">
        <v>227</v>
      </c>
      <c r="I167" s="33" t="s">
        <v>188</v>
      </c>
      <c r="J167" s="65" t="s">
        <v>228</v>
      </c>
      <c r="K167" s="35">
        <v>24578.7</v>
      </c>
      <c r="L167" s="35">
        <v>24578.7</v>
      </c>
      <c r="M167" s="35">
        <v>24578.7</v>
      </c>
      <c r="N167" s="36"/>
      <c r="O167" s="37"/>
      <c r="P167" s="37"/>
      <c r="Q167" s="37"/>
    </row>
    <row r="168" spans="1:25" ht="89.25" customHeight="1">
      <c r="A168" s="26">
        <f>A167+1</f>
        <v>151</v>
      </c>
      <c r="B168" s="33" t="s">
        <v>186</v>
      </c>
      <c r="C168" s="33" t="s">
        <v>23</v>
      </c>
      <c r="D168" s="33" t="s">
        <v>42</v>
      </c>
      <c r="E168" s="33" t="s">
        <v>52</v>
      </c>
      <c r="F168" s="33" t="s">
        <v>224</v>
      </c>
      <c r="G168" s="33" t="s">
        <v>63</v>
      </c>
      <c r="H168" s="33" t="s">
        <v>334</v>
      </c>
      <c r="I168" s="33" t="s">
        <v>188</v>
      </c>
      <c r="J168" s="65" t="s">
        <v>229</v>
      </c>
      <c r="K168" s="35">
        <v>87.3</v>
      </c>
      <c r="L168" s="35">
        <v>87.3</v>
      </c>
      <c r="M168" s="35">
        <v>87.3</v>
      </c>
      <c r="N168" s="36"/>
      <c r="O168" s="37"/>
      <c r="P168" s="37"/>
      <c r="Q168" s="37"/>
    </row>
    <row r="169" spans="1:25" ht="55.5" customHeight="1">
      <c r="A169" s="26">
        <f>A168+1</f>
        <v>152</v>
      </c>
      <c r="B169" s="33" t="s">
        <v>186</v>
      </c>
      <c r="C169" s="33" t="s">
        <v>23</v>
      </c>
      <c r="D169" s="33" t="s">
        <v>42</v>
      </c>
      <c r="E169" s="33" t="s">
        <v>52</v>
      </c>
      <c r="F169" s="33" t="s">
        <v>224</v>
      </c>
      <c r="G169" s="33" t="s">
        <v>63</v>
      </c>
      <c r="H169" s="33" t="s">
        <v>230</v>
      </c>
      <c r="I169" s="33" t="s">
        <v>188</v>
      </c>
      <c r="J169" s="70" t="s">
        <v>231</v>
      </c>
      <c r="K169" s="35">
        <v>26.7</v>
      </c>
      <c r="L169" s="35">
        <v>26.7</v>
      </c>
      <c r="M169" s="35">
        <v>26.7</v>
      </c>
      <c r="N169" s="36"/>
      <c r="O169" s="37"/>
      <c r="P169" s="37"/>
      <c r="Q169" s="37"/>
    </row>
    <row r="170" spans="1:25" ht="115.5" customHeight="1">
      <c r="A170" s="26">
        <f>A169+1</f>
        <v>153</v>
      </c>
      <c r="B170" s="33" t="s">
        <v>186</v>
      </c>
      <c r="C170" s="33" t="s">
        <v>23</v>
      </c>
      <c r="D170" s="33" t="s">
        <v>42</v>
      </c>
      <c r="E170" s="33" t="s">
        <v>52</v>
      </c>
      <c r="F170" s="33" t="s">
        <v>224</v>
      </c>
      <c r="G170" s="33" t="s">
        <v>63</v>
      </c>
      <c r="H170" s="33" t="s">
        <v>232</v>
      </c>
      <c r="I170" s="33" t="s">
        <v>188</v>
      </c>
      <c r="J170" s="70" t="s">
        <v>233</v>
      </c>
      <c r="K170" s="35">
        <v>735.9</v>
      </c>
      <c r="L170" s="35">
        <v>735.9</v>
      </c>
      <c r="M170" s="35">
        <v>735.9</v>
      </c>
      <c r="N170" s="36"/>
      <c r="O170" s="37"/>
      <c r="P170" s="37"/>
      <c r="Q170" s="37"/>
    </row>
    <row r="171" spans="1:25" ht="177.75" customHeight="1">
      <c r="A171" s="71">
        <f>A170+1</f>
        <v>154</v>
      </c>
      <c r="B171" s="33" t="s">
        <v>186</v>
      </c>
      <c r="C171" s="33" t="s">
        <v>23</v>
      </c>
      <c r="D171" s="33" t="s">
        <v>42</v>
      </c>
      <c r="E171" s="33" t="s">
        <v>52</v>
      </c>
      <c r="F171" s="33" t="s">
        <v>224</v>
      </c>
      <c r="G171" s="33" t="s">
        <v>63</v>
      </c>
      <c r="H171" s="33" t="s">
        <v>234</v>
      </c>
      <c r="I171" s="33" t="s">
        <v>188</v>
      </c>
      <c r="J171" s="67" t="s">
        <v>235</v>
      </c>
      <c r="K171" s="35">
        <v>7240.6</v>
      </c>
      <c r="L171" s="35">
        <v>7240.6</v>
      </c>
      <c r="M171" s="35">
        <v>7240.6</v>
      </c>
      <c r="N171" s="36"/>
      <c r="O171" s="37"/>
      <c r="P171" s="37"/>
      <c r="Q171" s="37"/>
    </row>
    <row r="172" spans="1:25" ht="76.5" customHeight="1">
      <c r="A172" s="71">
        <f>A171+1</f>
        <v>155</v>
      </c>
      <c r="B172" s="33" t="s">
        <v>186</v>
      </c>
      <c r="C172" s="33" t="s">
        <v>23</v>
      </c>
      <c r="D172" s="33" t="s">
        <v>42</v>
      </c>
      <c r="E172" s="33" t="s">
        <v>52</v>
      </c>
      <c r="F172" s="33" t="s">
        <v>224</v>
      </c>
      <c r="G172" s="33" t="s">
        <v>63</v>
      </c>
      <c r="H172" s="33" t="s">
        <v>236</v>
      </c>
      <c r="I172" s="33" t="s">
        <v>188</v>
      </c>
      <c r="J172" s="67" t="s">
        <v>237</v>
      </c>
      <c r="K172" s="35">
        <v>68</v>
      </c>
      <c r="L172" s="35">
        <v>68</v>
      </c>
      <c r="M172" s="35">
        <v>68</v>
      </c>
      <c r="N172" s="36"/>
      <c r="O172" s="37"/>
      <c r="P172" s="37"/>
      <c r="Q172" s="37"/>
    </row>
    <row r="173" spans="1:25" ht="93" customHeight="1">
      <c r="A173" s="71">
        <f t="shared" ref="A173:A205" si="9">A172+1</f>
        <v>156</v>
      </c>
      <c r="B173" s="33" t="s">
        <v>186</v>
      </c>
      <c r="C173" s="33" t="s">
        <v>23</v>
      </c>
      <c r="D173" s="33" t="s">
        <v>42</v>
      </c>
      <c r="E173" s="33" t="s">
        <v>52</v>
      </c>
      <c r="F173" s="33" t="s">
        <v>224</v>
      </c>
      <c r="G173" s="33" t="s">
        <v>63</v>
      </c>
      <c r="H173" s="33" t="s">
        <v>238</v>
      </c>
      <c r="I173" s="33" t="s">
        <v>188</v>
      </c>
      <c r="J173" s="67" t="s">
        <v>239</v>
      </c>
      <c r="K173" s="35">
        <v>3253.9</v>
      </c>
      <c r="L173" s="35">
        <v>3253.9</v>
      </c>
      <c r="M173" s="35">
        <v>3253.9</v>
      </c>
      <c r="N173" s="36"/>
      <c r="O173" s="37"/>
      <c r="P173" s="37"/>
      <c r="Q173" s="37"/>
      <c r="W173" s="61">
        <f>K173+K187</f>
        <v>3880.5</v>
      </c>
      <c r="X173" s="61"/>
      <c r="Y173" s="61"/>
    </row>
    <row r="174" spans="1:25" ht="89.25" customHeight="1">
      <c r="A174" s="71">
        <f t="shared" si="9"/>
        <v>157</v>
      </c>
      <c r="B174" s="33" t="s">
        <v>186</v>
      </c>
      <c r="C174" s="33" t="s">
        <v>23</v>
      </c>
      <c r="D174" s="33" t="s">
        <v>42</v>
      </c>
      <c r="E174" s="33" t="s">
        <v>52</v>
      </c>
      <c r="F174" s="33" t="s">
        <v>224</v>
      </c>
      <c r="G174" s="33" t="s">
        <v>63</v>
      </c>
      <c r="H174" s="33" t="s">
        <v>240</v>
      </c>
      <c r="I174" s="33" t="s">
        <v>188</v>
      </c>
      <c r="J174" s="67" t="s">
        <v>241</v>
      </c>
      <c r="K174" s="35">
        <v>201.1</v>
      </c>
      <c r="L174" s="35">
        <v>201.1</v>
      </c>
      <c r="M174" s="35">
        <v>201.1</v>
      </c>
      <c r="N174" s="36"/>
      <c r="O174" s="37"/>
      <c r="P174" s="37"/>
      <c r="Q174" s="37"/>
    </row>
    <row r="175" spans="1:25" ht="94.5" customHeight="1">
      <c r="A175" s="71">
        <f t="shared" si="9"/>
        <v>158</v>
      </c>
      <c r="B175" s="33" t="s">
        <v>186</v>
      </c>
      <c r="C175" s="33" t="s">
        <v>23</v>
      </c>
      <c r="D175" s="33" t="s">
        <v>42</v>
      </c>
      <c r="E175" s="33" t="s">
        <v>52</v>
      </c>
      <c r="F175" s="33" t="s">
        <v>224</v>
      </c>
      <c r="G175" s="33" t="s">
        <v>63</v>
      </c>
      <c r="H175" s="33" t="s">
        <v>242</v>
      </c>
      <c r="I175" s="33" t="s">
        <v>188</v>
      </c>
      <c r="J175" s="67" t="s">
        <v>243</v>
      </c>
      <c r="K175" s="35">
        <v>236.6</v>
      </c>
      <c r="L175" s="35">
        <v>236.6</v>
      </c>
      <c r="M175" s="35">
        <v>236.6</v>
      </c>
      <c r="N175" s="36"/>
      <c r="O175" s="37"/>
      <c r="P175" s="37"/>
      <c r="Q175" s="37"/>
    </row>
    <row r="176" spans="1:25" ht="75" customHeight="1">
      <c r="A176" s="71">
        <f t="shared" si="9"/>
        <v>159</v>
      </c>
      <c r="B176" s="33" t="s">
        <v>186</v>
      </c>
      <c r="C176" s="33" t="s">
        <v>23</v>
      </c>
      <c r="D176" s="33" t="s">
        <v>42</v>
      </c>
      <c r="E176" s="33" t="s">
        <v>52</v>
      </c>
      <c r="F176" s="33" t="s">
        <v>224</v>
      </c>
      <c r="G176" s="33" t="s">
        <v>63</v>
      </c>
      <c r="H176" s="33" t="s">
        <v>244</v>
      </c>
      <c r="I176" s="33" t="s">
        <v>188</v>
      </c>
      <c r="J176" s="65" t="s">
        <v>245</v>
      </c>
      <c r="K176" s="72">
        <v>1081.8</v>
      </c>
      <c r="L176" s="72">
        <v>1081.8</v>
      </c>
      <c r="M176" s="72">
        <v>1081.8</v>
      </c>
      <c r="N176" s="36"/>
      <c r="O176" s="37"/>
      <c r="P176" s="37"/>
      <c r="Q176" s="37"/>
    </row>
    <row r="177" spans="1:17" ht="79.5" customHeight="1">
      <c r="A177" s="26">
        <f t="shared" si="9"/>
        <v>160</v>
      </c>
      <c r="B177" s="33" t="s">
        <v>186</v>
      </c>
      <c r="C177" s="33" t="s">
        <v>23</v>
      </c>
      <c r="D177" s="33" t="s">
        <v>42</v>
      </c>
      <c r="E177" s="33" t="s">
        <v>52</v>
      </c>
      <c r="F177" s="33" t="s">
        <v>224</v>
      </c>
      <c r="G177" s="33" t="s">
        <v>63</v>
      </c>
      <c r="H177" s="33" t="s">
        <v>246</v>
      </c>
      <c r="I177" s="33" t="s">
        <v>188</v>
      </c>
      <c r="J177" s="67" t="s">
        <v>247</v>
      </c>
      <c r="K177" s="35">
        <v>162.30000000000001</v>
      </c>
      <c r="L177" s="35">
        <v>162.30000000000001</v>
      </c>
      <c r="M177" s="35">
        <v>162.30000000000001</v>
      </c>
      <c r="N177" s="36"/>
      <c r="O177" s="37"/>
      <c r="P177" s="37"/>
      <c r="Q177" s="37"/>
    </row>
    <row r="178" spans="1:17" ht="79.5" customHeight="1">
      <c r="A178" s="26">
        <f t="shared" si="9"/>
        <v>161</v>
      </c>
      <c r="B178" s="33" t="s">
        <v>186</v>
      </c>
      <c r="C178" s="33" t="s">
        <v>23</v>
      </c>
      <c r="D178" s="33" t="s">
        <v>42</v>
      </c>
      <c r="E178" s="33" t="s">
        <v>52</v>
      </c>
      <c r="F178" s="33" t="s">
        <v>224</v>
      </c>
      <c r="G178" s="33" t="s">
        <v>63</v>
      </c>
      <c r="H178" s="33" t="s">
        <v>248</v>
      </c>
      <c r="I178" s="33" t="s">
        <v>188</v>
      </c>
      <c r="J178" s="67" t="s">
        <v>249</v>
      </c>
      <c r="K178" s="35">
        <v>200522.1</v>
      </c>
      <c r="L178" s="35">
        <v>199485.5</v>
      </c>
      <c r="M178" s="35">
        <v>199485.5</v>
      </c>
      <c r="N178" s="36"/>
      <c r="O178" s="37"/>
      <c r="P178" s="37"/>
      <c r="Q178" s="37"/>
    </row>
    <row r="179" spans="1:17" ht="63" customHeight="1">
      <c r="A179" s="26">
        <f t="shared" si="9"/>
        <v>162</v>
      </c>
      <c r="B179" s="33" t="s">
        <v>186</v>
      </c>
      <c r="C179" s="33" t="s">
        <v>23</v>
      </c>
      <c r="D179" s="33" t="s">
        <v>42</v>
      </c>
      <c r="E179" s="33" t="s">
        <v>52</v>
      </c>
      <c r="F179" s="33" t="s">
        <v>224</v>
      </c>
      <c r="G179" s="33" t="s">
        <v>63</v>
      </c>
      <c r="H179" s="33" t="s">
        <v>250</v>
      </c>
      <c r="I179" s="33" t="s">
        <v>188</v>
      </c>
      <c r="J179" s="67" t="s">
        <v>251</v>
      </c>
      <c r="K179" s="35">
        <v>20424.8</v>
      </c>
      <c r="L179" s="35">
        <v>22619</v>
      </c>
      <c r="M179" s="35">
        <v>22619</v>
      </c>
      <c r="N179" s="36"/>
      <c r="O179" s="37"/>
      <c r="P179" s="37"/>
      <c r="Q179" s="37"/>
    </row>
    <row r="180" spans="1:17" ht="80.25" customHeight="1">
      <c r="A180" s="26">
        <f t="shared" si="9"/>
        <v>163</v>
      </c>
      <c r="B180" s="33" t="s">
        <v>186</v>
      </c>
      <c r="C180" s="33" t="s">
        <v>23</v>
      </c>
      <c r="D180" s="33" t="s">
        <v>42</v>
      </c>
      <c r="E180" s="33" t="s">
        <v>52</v>
      </c>
      <c r="F180" s="33" t="s">
        <v>224</v>
      </c>
      <c r="G180" s="33" t="s">
        <v>63</v>
      </c>
      <c r="H180" s="33" t="s">
        <v>252</v>
      </c>
      <c r="I180" s="33" t="s">
        <v>188</v>
      </c>
      <c r="J180" s="67" t="s">
        <v>253</v>
      </c>
      <c r="K180" s="35">
        <v>1247.3</v>
      </c>
      <c r="L180" s="35">
        <v>1247.3</v>
      </c>
      <c r="M180" s="35">
        <v>1247.3</v>
      </c>
      <c r="N180" s="36"/>
      <c r="O180" s="37"/>
      <c r="P180" s="37"/>
      <c r="Q180" s="37"/>
    </row>
    <row r="181" spans="1:17" ht="74.25" customHeight="1">
      <c r="A181" s="26">
        <f t="shared" si="9"/>
        <v>164</v>
      </c>
      <c r="B181" s="33" t="s">
        <v>186</v>
      </c>
      <c r="C181" s="33" t="s">
        <v>23</v>
      </c>
      <c r="D181" s="33" t="s">
        <v>42</v>
      </c>
      <c r="E181" s="33" t="s">
        <v>52</v>
      </c>
      <c r="F181" s="33" t="s">
        <v>224</v>
      </c>
      <c r="G181" s="33" t="s">
        <v>63</v>
      </c>
      <c r="H181" s="33" t="s">
        <v>254</v>
      </c>
      <c r="I181" s="33" t="s">
        <v>188</v>
      </c>
      <c r="J181" s="67" t="s">
        <v>255</v>
      </c>
      <c r="K181" s="35">
        <v>6612.1</v>
      </c>
      <c r="L181" s="35">
        <v>6612.1</v>
      </c>
      <c r="M181" s="35">
        <v>6612.1</v>
      </c>
      <c r="N181" s="36"/>
      <c r="O181" s="37"/>
      <c r="P181" s="37"/>
      <c r="Q181" s="37"/>
    </row>
    <row r="182" spans="1:17" ht="93.75" customHeight="1">
      <c r="A182" s="26">
        <f t="shared" si="9"/>
        <v>165</v>
      </c>
      <c r="B182" s="33" t="s">
        <v>186</v>
      </c>
      <c r="C182" s="33" t="s">
        <v>23</v>
      </c>
      <c r="D182" s="33" t="s">
        <v>42</v>
      </c>
      <c r="E182" s="33" t="s">
        <v>52</v>
      </c>
      <c r="F182" s="33" t="s">
        <v>224</v>
      </c>
      <c r="G182" s="33" t="s">
        <v>63</v>
      </c>
      <c r="H182" s="33" t="s">
        <v>256</v>
      </c>
      <c r="I182" s="33" t="s">
        <v>188</v>
      </c>
      <c r="J182" s="67" t="s">
        <v>257</v>
      </c>
      <c r="K182" s="35">
        <v>26575.200000000001</v>
      </c>
      <c r="L182" s="35">
        <v>26575.200000000001</v>
      </c>
      <c r="M182" s="35">
        <v>26575.200000000001</v>
      </c>
      <c r="N182" s="36"/>
      <c r="O182" s="37"/>
      <c r="P182" s="37"/>
      <c r="Q182" s="37"/>
    </row>
    <row r="183" spans="1:17" ht="21.75" customHeight="1">
      <c r="A183" s="26">
        <f t="shared" si="9"/>
        <v>166</v>
      </c>
      <c r="B183" s="33" t="s">
        <v>186</v>
      </c>
      <c r="C183" s="33" t="s">
        <v>23</v>
      </c>
      <c r="D183" s="33" t="s">
        <v>42</v>
      </c>
      <c r="E183" s="33" t="s">
        <v>52</v>
      </c>
      <c r="F183" s="33" t="s">
        <v>224</v>
      </c>
      <c r="G183" s="33" t="s">
        <v>63</v>
      </c>
      <c r="H183" s="33" t="s">
        <v>258</v>
      </c>
      <c r="I183" s="33" t="s">
        <v>188</v>
      </c>
      <c r="J183" s="67" t="s">
        <v>259</v>
      </c>
      <c r="K183" s="35">
        <v>20285.2</v>
      </c>
      <c r="L183" s="35">
        <v>16228.2</v>
      </c>
      <c r="M183" s="35">
        <v>16228.2</v>
      </c>
      <c r="N183" s="36"/>
      <c r="O183" s="37"/>
      <c r="P183" s="37"/>
      <c r="Q183" s="37"/>
    </row>
    <row r="184" spans="1:17" ht="23.25" customHeight="1">
      <c r="A184" s="26">
        <f t="shared" si="9"/>
        <v>167</v>
      </c>
      <c r="B184" s="33" t="s">
        <v>186</v>
      </c>
      <c r="C184" s="33" t="s">
        <v>23</v>
      </c>
      <c r="D184" s="33" t="s">
        <v>42</v>
      </c>
      <c r="E184" s="33" t="s">
        <v>52</v>
      </c>
      <c r="F184" s="33" t="s">
        <v>224</v>
      </c>
      <c r="G184" s="33" t="s">
        <v>63</v>
      </c>
      <c r="H184" s="33" t="s">
        <v>260</v>
      </c>
      <c r="I184" s="33" t="s">
        <v>188</v>
      </c>
      <c r="J184" s="67" t="s">
        <v>261</v>
      </c>
      <c r="K184" s="35">
        <v>467.7</v>
      </c>
      <c r="L184" s="35">
        <v>467.7</v>
      </c>
      <c r="M184" s="35">
        <v>467.7</v>
      </c>
    </row>
    <row r="185" spans="1:17" ht="192" customHeight="1">
      <c r="A185" s="26">
        <f t="shared" si="9"/>
        <v>168</v>
      </c>
      <c r="B185" s="33" t="s">
        <v>186</v>
      </c>
      <c r="C185" s="33" t="s">
        <v>23</v>
      </c>
      <c r="D185" s="33" t="s">
        <v>42</v>
      </c>
      <c r="E185" s="33" t="s">
        <v>52</v>
      </c>
      <c r="F185" s="33" t="s">
        <v>262</v>
      </c>
      <c r="G185" s="33" t="s">
        <v>31</v>
      </c>
      <c r="H185" s="33" t="s">
        <v>32</v>
      </c>
      <c r="I185" s="33" t="s">
        <v>188</v>
      </c>
      <c r="J185" s="73" t="s">
        <v>263</v>
      </c>
      <c r="K185" s="35">
        <f>K186</f>
        <v>2417.6</v>
      </c>
      <c r="L185" s="35">
        <f>L186</f>
        <v>2417.6</v>
      </c>
      <c r="M185" s="35">
        <f>M186</f>
        <v>2417.6</v>
      </c>
    </row>
    <row r="186" spans="1:17" ht="177" customHeight="1">
      <c r="A186" s="26">
        <f t="shared" si="9"/>
        <v>169</v>
      </c>
      <c r="B186" s="33" t="s">
        <v>186</v>
      </c>
      <c r="C186" s="33" t="s">
        <v>23</v>
      </c>
      <c r="D186" s="33" t="s">
        <v>42</v>
      </c>
      <c r="E186" s="33" t="s">
        <v>52</v>
      </c>
      <c r="F186" s="33" t="s">
        <v>262</v>
      </c>
      <c r="G186" s="33" t="s">
        <v>63</v>
      </c>
      <c r="H186" s="33" t="s">
        <v>32</v>
      </c>
      <c r="I186" s="33" t="s">
        <v>188</v>
      </c>
      <c r="J186" s="67" t="s">
        <v>264</v>
      </c>
      <c r="K186" s="35">
        <v>2417.6</v>
      </c>
      <c r="L186" s="35">
        <v>2417.6</v>
      </c>
      <c r="M186" s="35">
        <v>2417.6</v>
      </c>
    </row>
    <row r="187" spans="1:17" ht="78.75">
      <c r="A187" s="26">
        <f t="shared" si="9"/>
        <v>170</v>
      </c>
      <c r="B187" s="33" t="s">
        <v>186</v>
      </c>
      <c r="C187" s="33" t="s">
        <v>23</v>
      </c>
      <c r="D187" s="33" t="s">
        <v>42</v>
      </c>
      <c r="E187" s="33" t="s">
        <v>52</v>
      </c>
      <c r="F187" s="33" t="s">
        <v>265</v>
      </c>
      <c r="G187" s="33" t="s">
        <v>31</v>
      </c>
      <c r="H187" s="33" t="s">
        <v>32</v>
      </c>
      <c r="I187" s="33" t="s">
        <v>188</v>
      </c>
      <c r="J187" s="67" t="s">
        <v>266</v>
      </c>
      <c r="K187" s="35">
        <f>K188</f>
        <v>626.6</v>
      </c>
      <c r="L187" s="35">
        <f>L188</f>
        <v>102</v>
      </c>
      <c r="M187" s="35">
        <f>M188</f>
        <v>62.3</v>
      </c>
      <c r="N187" s="36"/>
      <c r="O187" s="37"/>
      <c r="P187" s="37"/>
      <c r="Q187" s="37"/>
    </row>
    <row r="188" spans="1:17" ht="78.75">
      <c r="A188" s="26">
        <f t="shared" si="9"/>
        <v>171</v>
      </c>
      <c r="B188" s="33" t="s">
        <v>186</v>
      </c>
      <c r="C188" s="33" t="s">
        <v>23</v>
      </c>
      <c r="D188" s="33" t="s">
        <v>42</v>
      </c>
      <c r="E188" s="33" t="s">
        <v>52</v>
      </c>
      <c r="F188" s="33" t="s">
        <v>265</v>
      </c>
      <c r="G188" s="33" t="s">
        <v>63</v>
      </c>
      <c r="H188" s="33" t="s">
        <v>32</v>
      </c>
      <c r="I188" s="33" t="s">
        <v>188</v>
      </c>
      <c r="J188" s="65" t="s">
        <v>267</v>
      </c>
      <c r="K188" s="72">
        <f>K190+K189</f>
        <v>626.6</v>
      </c>
      <c r="L188" s="72">
        <f>L190+L189</f>
        <v>102</v>
      </c>
      <c r="M188" s="72">
        <f>M190+M189</f>
        <v>62.3</v>
      </c>
    </row>
    <row r="189" spans="1:17" ht="90" customHeight="1">
      <c r="A189" s="26">
        <f t="shared" si="9"/>
        <v>172</v>
      </c>
      <c r="B189" s="33" t="s">
        <v>186</v>
      </c>
      <c r="C189" s="33" t="s">
        <v>23</v>
      </c>
      <c r="D189" s="33" t="s">
        <v>42</v>
      </c>
      <c r="E189" s="33" t="s">
        <v>52</v>
      </c>
      <c r="F189" s="33" t="s">
        <v>265</v>
      </c>
      <c r="G189" s="33" t="s">
        <v>63</v>
      </c>
      <c r="H189" s="33" t="s">
        <v>268</v>
      </c>
      <c r="I189" s="33" t="s">
        <v>188</v>
      </c>
      <c r="J189" s="65" t="s">
        <v>269</v>
      </c>
      <c r="K189" s="72">
        <v>499.1</v>
      </c>
      <c r="L189" s="72">
        <v>0</v>
      </c>
      <c r="M189" s="72">
        <v>0</v>
      </c>
    </row>
    <row r="190" spans="1:17" ht="237.75" customHeight="1">
      <c r="A190" s="26">
        <f t="shared" si="9"/>
        <v>173</v>
      </c>
      <c r="B190" s="33" t="s">
        <v>186</v>
      </c>
      <c r="C190" s="33" t="s">
        <v>23</v>
      </c>
      <c r="D190" s="33" t="s">
        <v>42</v>
      </c>
      <c r="E190" s="33" t="s">
        <v>52</v>
      </c>
      <c r="F190" s="33" t="s">
        <v>265</v>
      </c>
      <c r="G190" s="33" t="s">
        <v>63</v>
      </c>
      <c r="H190" s="33" t="s">
        <v>270</v>
      </c>
      <c r="I190" s="33" t="s">
        <v>188</v>
      </c>
      <c r="J190" s="65" t="s">
        <v>271</v>
      </c>
      <c r="K190" s="72">
        <v>127.5</v>
      </c>
      <c r="L190" s="72">
        <v>102</v>
      </c>
      <c r="M190" s="72">
        <v>62.3</v>
      </c>
    </row>
    <row r="191" spans="1:17" ht="125.25" customHeight="1">
      <c r="A191" s="26">
        <f t="shared" si="9"/>
        <v>174</v>
      </c>
      <c r="B191" s="33" t="s">
        <v>186</v>
      </c>
      <c r="C191" s="33" t="s">
        <v>23</v>
      </c>
      <c r="D191" s="33" t="s">
        <v>42</v>
      </c>
      <c r="E191" s="33" t="s">
        <v>52</v>
      </c>
      <c r="F191" s="33" t="s">
        <v>272</v>
      </c>
      <c r="G191" s="33" t="s">
        <v>31</v>
      </c>
      <c r="H191" s="33" t="s">
        <v>32</v>
      </c>
      <c r="I191" s="33" t="s">
        <v>188</v>
      </c>
      <c r="J191" s="65" t="s">
        <v>273</v>
      </c>
      <c r="K191" s="72">
        <f>K192</f>
        <v>11214</v>
      </c>
      <c r="L191" s="72">
        <f>L192+L193</f>
        <v>0</v>
      </c>
      <c r="M191" s="72">
        <f>M192+M193</f>
        <v>0</v>
      </c>
    </row>
    <row r="192" spans="1:17" ht="108.75" customHeight="1">
      <c r="A192" s="26">
        <f t="shared" si="9"/>
        <v>175</v>
      </c>
      <c r="B192" s="33" t="s">
        <v>186</v>
      </c>
      <c r="C192" s="33" t="s">
        <v>23</v>
      </c>
      <c r="D192" s="33" t="s">
        <v>42</v>
      </c>
      <c r="E192" s="33" t="s">
        <v>52</v>
      </c>
      <c r="F192" s="33" t="s">
        <v>272</v>
      </c>
      <c r="G192" s="33" t="s">
        <v>63</v>
      </c>
      <c r="H192" s="33" t="s">
        <v>32</v>
      </c>
      <c r="I192" s="33" t="s">
        <v>188</v>
      </c>
      <c r="J192" s="65" t="s">
        <v>274</v>
      </c>
      <c r="K192" s="72">
        <f>K193</f>
        <v>11214</v>
      </c>
      <c r="L192" s="72">
        <f>L193</f>
        <v>0</v>
      </c>
      <c r="M192" s="72">
        <f>M193</f>
        <v>0</v>
      </c>
    </row>
    <row r="193" spans="1:17" ht="90" customHeight="1">
      <c r="A193" s="26">
        <f t="shared" si="9"/>
        <v>176</v>
      </c>
      <c r="B193" s="33" t="s">
        <v>186</v>
      </c>
      <c r="C193" s="33" t="s">
        <v>23</v>
      </c>
      <c r="D193" s="33" t="s">
        <v>42</v>
      </c>
      <c r="E193" s="33" t="s">
        <v>52</v>
      </c>
      <c r="F193" s="33" t="s">
        <v>272</v>
      </c>
      <c r="G193" s="33" t="s">
        <v>63</v>
      </c>
      <c r="H193" s="33" t="s">
        <v>270</v>
      </c>
      <c r="I193" s="33" t="s">
        <v>188</v>
      </c>
      <c r="J193" s="65" t="s">
        <v>275</v>
      </c>
      <c r="K193" s="72">
        <v>11214</v>
      </c>
      <c r="L193" s="72">
        <v>0</v>
      </c>
      <c r="M193" s="72">
        <v>0</v>
      </c>
    </row>
    <row r="194" spans="1:17" ht="71.25" customHeight="1">
      <c r="A194" s="26">
        <f t="shared" si="9"/>
        <v>177</v>
      </c>
      <c r="B194" s="33" t="s">
        <v>186</v>
      </c>
      <c r="C194" s="33" t="s">
        <v>23</v>
      </c>
      <c r="D194" s="33" t="s">
        <v>42</v>
      </c>
      <c r="E194" s="33" t="s">
        <v>52</v>
      </c>
      <c r="F194" s="33" t="s">
        <v>335</v>
      </c>
      <c r="G194" s="33" t="s">
        <v>31</v>
      </c>
      <c r="H194" s="33" t="s">
        <v>32</v>
      </c>
      <c r="I194" s="33" t="s">
        <v>188</v>
      </c>
      <c r="J194" s="74" t="s">
        <v>336</v>
      </c>
      <c r="K194" s="72">
        <f>K195</f>
        <v>1054.4000000000001</v>
      </c>
      <c r="L194" s="72">
        <f>L195</f>
        <v>0</v>
      </c>
      <c r="M194" s="72">
        <f>M195</f>
        <v>0</v>
      </c>
    </row>
    <row r="195" spans="1:17" ht="89.25" customHeight="1">
      <c r="A195" s="26">
        <f t="shared" si="9"/>
        <v>178</v>
      </c>
      <c r="B195" s="33" t="s">
        <v>186</v>
      </c>
      <c r="C195" s="33" t="s">
        <v>23</v>
      </c>
      <c r="D195" s="33" t="s">
        <v>42</v>
      </c>
      <c r="E195" s="33" t="s">
        <v>52</v>
      </c>
      <c r="F195" s="33" t="s">
        <v>335</v>
      </c>
      <c r="G195" s="33" t="s">
        <v>63</v>
      </c>
      <c r="H195" s="33" t="s">
        <v>32</v>
      </c>
      <c r="I195" s="33" t="s">
        <v>188</v>
      </c>
      <c r="J195" s="65" t="s">
        <v>337</v>
      </c>
      <c r="K195" s="72">
        <v>1054.4000000000001</v>
      </c>
      <c r="L195" s="72">
        <v>0</v>
      </c>
      <c r="M195" s="72">
        <v>0</v>
      </c>
    </row>
    <row r="196" spans="1:17" ht="25.5" customHeight="1">
      <c r="A196" s="26">
        <f>A193+1</f>
        <v>177</v>
      </c>
      <c r="B196" s="62" t="s">
        <v>186</v>
      </c>
      <c r="C196" s="62" t="s">
        <v>23</v>
      </c>
      <c r="D196" s="62" t="s">
        <v>42</v>
      </c>
      <c r="E196" s="62" t="s">
        <v>52</v>
      </c>
      <c r="F196" s="62" t="s">
        <v>199</v>
      </c>
      <c r="G196" s="62" t="s">
        <v>31</v>
      </c>
      <c r="H196" s="62" t="s">
        <v>32</v>
      </c>
      <c r="I196" s="62" t="s">
        <v>188</v>
      </c>
      <c r="J196" s="63" t="s">
        <v>276</v>
      </c>
      <c r="K196" s="75">
        <f>K197</f>
        <v>54387.4</v>
      </c>
      <c r="L196" s="75">
        <f>L197</f>
        <v>54387.4</v>
      </c>
      <c r="M196" s="75">
        <f>M197</f>
        <v>54387.4</v>
      </c>
    </row>
    <row r="197" spans="1:17" ht="40.5" customHeight="1">
      <c r="A197" s="26">
        <f t="shared" si="9"/>
        <v>178</v>
      </c>
      <c r="B197" s="33" t="s">
        <v>186</v>
      </c>
      <c r="C197" s="33" t="s">
        <v>23</v>
      </c>
      <c r="D197" s="33" t="s">
        <v>42</v>
      </c>
      <c r="E197" s="33" t="s">
        <v>52</v>
      </c>
      <c r="F197" s="33" t="s">
        <v>199</v>
      </c>
      <c r="G197" s="33" t="s">
        <v>63</v>
      </c>
      <c r="H197" s="33" t="s">
        <v>32</v>
      </c>
      <c r="I197" s="33" t="s">
        <v>188</v>
      </c>
      <c r="J197" s="65" t="s">
        <v>277</v>
      </c>
      <c r="K197" s="72">
        <f>K198+K199</f>
        <v>54387.4</v>
      </c>
      <c r="L197" s="72">
        <f>L198+L199</f>
        <v>54387.4</v>
      </c>
      <c r="M197" s="72">
        <f>M198+M199</f>
        <v>54387.4</v>
      </c>
    </row>
    <row r="198" spans="1:17" ht="56.25" customHeight="1">
      <c r="A198" s="26">
        <f t="shared" si="9"/>
        <v>179</v>
      </c>
      <c r="B198" s="33" t="s">
        <v>186</v>
      </c>
      <c r="C198" s="33" t="s">
        <v>23</v>
      </c>
      <c r="D198" s="33" t="s">
        <v>42</v>
      </c>
      <c r="E198" s="33" t="s">
        <v>52</v>
      </c>
      <c r="F198" s="33" t="s">
        <v>199</v>
      </c>
      <c r="G198" s="33" t="s">
        <v>63</v>
      </c>
      <c r="H198" s="33" t="s">
        <v>278</v>
      </c>
      <c r="I198" s="33" t="s">
        <v>188</v>
      </c>
      <c r="J198" s="65" t="s">
        <v>279</v>
      </c>
      <c r="K198" s="35">
        <v>18649.5</v>
      </c>
      <c r="L198" s="35">
        <v>18649.5</v>
      </c>
      <c r="M198" s="35">
        <v>18649.5</v>
      </c>
      <c r="N198" s="36"/>
      <c r="O198" s="37"/>
      <c r="P198" s="37"/>
      <c r="Q198" s="37"/>
    </row>
    <row r="199" spans="1:17" ht="135" customHeight="1">
      <c r="A199" s="26">
        <f t="shared" si="9"/>
        <v>180</v>
      </c>
      <c r="B199" s="33" t="s">
        <v>186</v>
      </c>
      <c r="C199" s="33" t="s">
        <v>23</v>
      </c>
      <c r="D199" s="33" t="s">
        <v>42</v>
      </c>
      <c r="E199" s="33" t="s">
        <v>52</v>
      </c>
      <c r="F199" s="33" t="s">
        <v>199</v>
      </c>
      <c r="G199" s="33" t="s">
        <v>63</v>
      </c>
      <c r="H199" s="33" t="s">
        <v>280</v>
      </c>
      <c r="I199" s="33" t="s">
        <v>188</v>
      </c>
      <c r="J199" s="65" t="s">
        <v>281</v>
      </c>
      <c r="K199" s="35">
        <v>35737.9</v>
      </c>
      <c r="L199" s="35">
        <v>35737.9</v>
      </c>
      <c r="M199" s="35">
        <v>35737.9</v>
      </c>
      <c r="N199" s="36"/>
      <c r="O199" s="37"/>
      <c r="P199" s="37"/>
      <c r="Q199" s="37"/>
    </row>
    <row r="200" spans="1:17" ht="88.5" customHeight="1">
      <c r="A200" s="26">
        <f t="shared" si="9"/>
        <v>181</v>
      </c>
      <c r="B200" s="27" t="s">
        <v>186</v>
      </c>
      <c r="C200" s="27" t="s">
        <v>23</v>
      </c>
      <c r="D200" s="27" t="s">
        <v>42</v>
      </c>
      <c r="E200" s="27" t="s">
        <v>67</v>
      </c>
      <c r="F200" s="27" t="s">
        <v>30</v>
      </c>
      <c r="G200" s="27" t="s">
        <v>31</v>
      </c>
      <c r="H200" s="27" t="s">
        <v>32</v>
      </c>
      <c r="I200" s="27" t="s">
        <v>188</v>
      </c>
      <c r="J200" s="69" t="s">
        <v>282</v>
      </c>
      <c r="K200" s="29">
        <f>K201+K207+K209+K211</f>
        <v>2080.7999999999997</v>
      </c>
      <c r="L200" s="29">
        <f>L201+L207+L209+L211</f>
        <v>348.6</v>
      </c>
      <c r="M200" s="29">
        <f>M201+M207+M209+M211</f>
        <v>0</v>
      </c>
      <c r="N200" s="36"/>
      <c r="O200" s="37"/>
      <c r="P200" s="37"/>
      <c r="Q200" s="37"/>
    </row>
    <row r="201" spans="1:17" ht="71.25" customHeight="1">
      <c r="A201" s="26">
        <f t="shared" si="9"/>
        <v>182</v>
      </c>
      <c r="B201" s="33" t="s">
        <v>186</v>
      </c>
      <c r="C201" s="33" t="s">
        <v>23</v>
      </c>
      <c r="D201" s="33" t="s">
        <v>42</v>
      </c>
      <c r="E201" s="33" t="s">
        <v>67</v>
      </c>
      <c r="F201" s="33" t="s">
        <v>283</v>
      </c>
      <c r="G201" s="33" t="s">
        <v>31</v>
      </c>
      <c r="H201" s="33" t="s">
        <v>32</v>
      </c>
      <c r="I201" s="33" t="s">
        <v>188</v>
      </c>
      <c r="J201" s="65" t="s">
        <v>284</v>
      </c>
      <c r="K201" s="29">
        <f>K202</f>
        <v>1879.6</v>
      </c>
      <c r="L201" s="29">
        <f>L202</f>
        <v>0</v>
      </c>
      <c r="M201" s="29">
        <f>M202</f>
        <v>0</v>
      </c>
      <c r="N201" s="36"/>
      <c r="O201" s="37"/>
      <c r="P201" s="37"/>
      <c r="Q201" s="37"/>
    </row>
    <row r="202" spans="1:17" ht="73.5" customHeight="1">
      <c r="A202" s="26">
        <f t="shared" si="9"/>
        <v>183</v>
      </c>
      <c r="B202" s="33" t="s">
        <v>186</v>
      </c>
      <c r="C202" s="33" t="s">
        <v>23</v>
      </c>
      <c r="D202" s="33" t="s">
        <v>42</v>
      </c>
      <c r="E202" s="33" t="s">
        <v>67</v>
      </c>
      <c r="F202" s="33" t="s">
        <v>283</v>
      </c>
      <c r="G202" s="33" t="s">
        <v>63</v>
      </c>
      <c r="H202" s="33" t="s">
        <v>32</v>
      </c>
      <c r="I202" s="33" t="s">
        <v>188</v>
      </c>
      <c r="J202" s="43" t="s">
        <v>285</v>
      </c>
      <c r="K202" s="35">
        <f>K204+K206+K205+K203</f>
        <v>1879.6</v>
      </c>
      <c r="L202" s="35">
        <f>L204+L206+L205+L203</f>
        <v>0</v>
      </c>
      <c r="M202" s="35">
        <f>M204+M206+M205+M203</f>
        <v>0</v>
      </c>
      <c r="N202" s="59"/>
      <c r="O202" s="59"/>
      <c r="P202" s="59"/>
      <c r="Q202" s="60"/>
    </row>
    <row r="203" spans="1:17" ht="57" customHeight="1">
      <c r="A203" s="26">
        <f t="shared" si="9"/>
        <v>184</v>
      </c>
      <c r="B203" s="33" t="s">
        <v>186</v>
      </c>
      <c r="C203" s="33" t="s">
        <v>23</v>
      </c>
      <c r="D203" s="33" t="s">
        <v>42</v>
      </c>
      <c r="E203" s="33" t="s">
        <v>67</v>
      </c>
      <c r="F203" s="33" t="s">
        <v>283</v>
      </c>
      <c r="G203" s="33" t="s">
        <v>63</v>
      </c>
      <c r="H203" s="33" t="s">
        <v>286</v>
      </c>
      <c r="I203" s="33" t="s">
        <v>188</v>
      </c>
      <c r="J203" s="43" t="s">
        <v>287</v>
      </c>
      <c r="K203" s="35">
        <v>623.29999999999995</v>
      </c>
      <c r="L203" s="35">
        <v>0</v>
      </c>
      <c r="M203" s="35">
        <v>0</v>
      </c>
      <c r="N203" s="59"/>
      <c r="O203" s="59"/>
      <c r="P203" s="59"/>
      <c r="Q203" s="60"/>
    </row>
    <row r="204" spans="1:17" ht="36.75" customHeight="1">
      <c r="A204" s="26">
        <f t="shared" si="9"/>
        <v>185</v>
      </c>
      <c r="B204" s="33" t="s">
        <v>186</v>
      </c>
      <c r="C204" s="33" t="s">
        <v>23</v>
      </c>
      <c r="D204" s="33" t="s">
        <v>42</v>
      </c>
      <c r="E204" s="33" t="s">
        <v>67</v>
      </c>
      <c r="F204" s="33" t="s">
        <v>283</v>
      </c>
      <c r="G204" s="33" t="s">
        <v>63</v>
      </c>
      <c r="H204" s="33" t="s">
        <v>288</v>
      </c>
      <c r="I204" s="33" t="s">
        <v>188</v>
      </c>
      <c r="J204" s="65" t="s">
        <v>289</v>
      </c>
      <c r="K204" s="76">
        <v>423.4</v>
      </c>
      <c r="L204" s="76">
        <v>0</v>
      </c>
      <c r="M204" s="76">
        <v>0</v>
      </c>
      <c r="N204" s="59"/>
      <c r="O204" s="59"/>
      <c r="P204" s="59"/>
      <c r="Q204" s="60"/>
    </row>
    <row r="205" spans="1:17" ht="37.5" customHeight="1">
      <c r="A205" s="26">
        <f t="shared" si="9"/>
        <v>186</v>
      </c>
      <c r="B205" s="33" t="s">
        <v>186</v>
      </c>
      <c r="C205" s="33" t="s">
        <v>23</v>
      </c>
      <c r="D205" s="33" t="s">
        <v>42</v>
      </c>
      <c r="E205" s="33" t="s">
        <v>67</v>
      </c>
      <c r="F205" s="33" t="s">
        <v>283</v>
      </c>
      <c r="G205" s="33" t="s">
        <v>63</v>
      </c>
      <c r="H205" s="33" t="s">
        <v>290</v>
      </c>
      <c r="I205" s="33" t="s">
        <v>188</v>
      </c>
      <c r="J205" s="65" t="s">
        <v>291</v>
      </c>
      <c r="K205" s="76">
        <v>409.2</v>
      </c>
      <c r="L205" s="76">
        <v>0</v>
      </c>
      <c r="M205" s="76">
        <v>0</v>
      </c>
      <c r="N205" s="59"/>
      <c r="O205" s="59"/>
      <c r="P205" s="59"/>
      <c r="Q205" s="60"/>
    </row>
    <row r="206" spans="1:17" ht="37.5" customHeight="1">
      <c r="A206" s="26">
        <f>A205+1</f>
        <v>187</v>
      </c>
      <c r="B206" s="33" t="s">
        <v>186</v>
      </c>
      <c r="C206" s="33" t="s">
        <v>23</v>
      </c>
      <c r="D206" s="33" t="s">
        <v>42</v>
      </c>
      <c r="E206" s="33" t="s">
        <v>67</v>
      </c>
      <c r="F206" s="33" t="s">
        <v>283</v>
      </c>
      <c r="G206" s="33" t="s">
        <v>63</v>
      </c>
      <c r="H206" s="33" t="s">
        <v>292</v>
      </c>
      <c r="I206" s="33" t="s">
        <v>188</v>
      </c>
      <c r="J206" s="65" t="s">
        <v>293</v>
      </c>
      <c r="K206" s="76">
        <v>423.7</v>
      </c>
      <c r="L206" s="76">
        <v>0</v>
      </c>
      <c r="M206" s="76">
        <v>0</v>
      </c>
      <c r="N206" s="59"/>
      <c r="O206" s="59"/>
      <c r="P206" s="59"/>
      <c r="Q206" s="60"/>
    </row>
    <row r="207" spans="1:17" ht="36" customHeight="1">
      <c r="A207" s="26">
        <f t="shared" ref="A207:A225" si="10">A206+1</f>
        <v>188</v>
      </c>
      <c r="B207" s="33" t="s">
        <v>186</v>
      </c>
      <c r="C207" s="33" t="s">
        <v>23</v>
      </c>
      <c r="D207" s="33" t="s">
        <v>23</v>
      </c>
      <c r="E207" s="33" t="s">
        <v>67</v>
      </c>
      <c r="F207" s="33" t="s">
        <v>144</v>
      </c>
      <c r="G207" s="33" t="s">
        <v>31</v>
      </c>
      <c r="H207" s="33" t="s">
        <v>32</v>
      </c>
      <c r="I207" s="33" t="s">
        <v>188</v>
      </c>
      <c r="J207" s="43" t="s">
        <v>294</v>
      </c>
      <c r="K207" s="35">
        <f>K208</f>
        <v>31.8</v>
      </c>
      <c r="L207" s="35">
        <f>L208</f>
        <v>31.8</v>
      </c>
      <c r="M207" s="35">
        <f>M208</f>
        <v>0</v>
      </c>
      <c r="N207" s="77"/>
    </row>
    <row r="208" spans="1:17" ht="38.25" customHeight="1">
      <c r="A208" s="26">
        <f t="shared" si="10"/>
        <v>189</v>
      </c>
      <c r="B208" s="33" t="s">
        <v>186</v>
      </c>
      <c r="C208" s="33" t="s">
        <v>23</v>
      </c>
      <c r="D208" s="33" t="s">
        <v>42</v>
      </c>
      <c r="E208" s="33" t="s">
        <v>67</v>
      </c>
      <c r="F208" s="33" t="s">
        <v>144</v>
      </c>
      <c r="G208" s="33" t="s">
        <v>63</v>
      </c>
      <c r="H208" s="33" t="s">
        <v>32</v>
      </c>
      <c r="I208" s="33" t="s">
        <v>188</v>
      </c>
      <c r="J208" s="65" t="s">
        <v>295</v>
      </c>
      <c r="K208" s="35">
        <v>31.8</v>
      </c>
      <c r="L208" s="35">
        <v>31.8</v>
      </c>
      <c r="M208" s="35">
        <v>0</v>
      </c>
      <c r="N208" s="77"/>
    </row>
    <row r="209" spans="1:22" ht="62.25" customHeight="1">
      <c r="A209" s="26">
        <f t="shared" si="10"/>
        <v>190</v>
      </c>
      <c r="B209" s="33" t="s">
        <v>186</v>
      </c>
      <c r="C209" s="33" t="s">
        <v>23</v>
      </c>
      <c r="D209" s="33" t="s">
        <v>42</v>
      </c>
      <c r="E209" s="33" t="s">
        <v>67</v>
      </c>
      <c r="F209" s="33" t="s">
        <v>132</v>
      </c>
      <c r="G209" s="33" t="s">
        <v>31</v>
      </c>
      <c r="H209" s="33" t="s">
        <v>32</v>
      </c>
      <c r="I209" s="33" t="s">
        <v>188</v>
      </c>
      <c r="J209" s="65" t="s">
        <v>338</v>
      </c>
      <c r="K209" s="35">
        <f>K210</f>
        <v>50</v>
      </c>
      <c r="L209" s="35">
        <f>L210</f>
        <v>0</v>
      </c>
      <c r="M209" s="35">
        <f>M210</f>
        <v>0</v>
      </c>
      <c r="N209" s="77"/>
    </row>
    <row r="210" spans="1:22" ht="54.75" customHeight="1">
      <c r="A210" s="26">
        <f t="shared" si="10"/>
        <v>191</v>
      </c>
      <c r="B210" s="33" t="s">
        <v>186</v>
      </c>
      <c r="C210" s="33" t="s">
        <v>23</v>
      </c>
      <c r="D210" s="33" t="s">
        <v>42</v>
      </c>
      <c r="E210" s="33" t="s">
        <v>67</v>
      </c>
      <c r="F210" s="33" t="s">
        <v>132</v>
      </c>
      <c r="G210" s="33" t="s">
        <v>63</v>
      </c>
      <c r="H210" s="33" t="s">
        <v>32</v>
      </c>
      <c r="I210" s="33" t="s">
        <v>188</v>
      </c>
      <c r="J210" s="65" t="s">
        <v>339</v>
      </c>
      <c r="K210" s="35">
        <v>50</v>
      </c>
      <c r="L210" s="35">
        <v>0</v>
      </c>
      <c r="M210" s="35">
        <v>0</v>
      </c>
      <c r="N210" s="77"/>
    </row>
    <row r="211" spans="1:22" ht="16.5" customHeight="1">
      <c r="A211" s="26">
        <f t="shared" si="10"/>
        <v>192</v>
      </c>
      <c r="B211" s="62" t="s">
        <v>186</v>
      </c>
      <c r="C211" s="62" t="s">
        <v>23</v>
      </c>
      <c r="D211" s="62" t="s">
        <v>42</v>
      </c>
      <c r="E211" s="62" t="s">
        <v>67</v>
      </c>
      <c r="F211" s="62" t="s">
        <v>199</v>
      </c>
      <c r="G211" s="62" t="s">
        <v>31</v>
      </c>
      <c r="H211" s="62" t="s">
        <v>32</v>
      </c>
      <c r="I211" s="62" t="s">
        <v>188</v>
      </c>
      <c r="J211" s="63" t="s">
        <v>296</v>
      </c>
      <c r="K211" s="64">
        <f t="shared" ref="K211:M212" si="11">K212</f>
        <v>119.4</v>
      </c>
      <c r="L211" s="64">
        <f t="shared" si="11"/>
        <v>316.8</v>
      </c>
      <c r="M211" s="64">
        <f t="shared" si="11"/>
        <v>0</v>
      </c>
      <c r="N211" s="77"/>
    </row>
    <row r="212" spans="1:22" ht="31.5">
      <c r="A212" s="26">
        <f t="shared" si="10"/>
        <v>193</v>
      </c>
      <c r="B212" s="33" t="s">
        <v>186</v>
      </c>
      <c r="C212" s="33" t="s">
        <v>23</v>
      </c>
      <c r="D212" s="33" t="s">
        <v>42</v>
      </c>
      <c r="E212" s="33" t="s">
        <v>67</v>
      </c>
      <c r="F212" s="33" t="s">
        <v>199</v>
      </c>
      <c r="G212" s="33" t="s">
        <v>63</v>
      </c>
      <c r="H212" s="33" t="s">
        <v>32</v>
      </c>
      <c r="I212" s="33" t="s">
        <v>188</v>
      </c>
      <c r="J212" s="65" t="s">
        <v>297</v>
      </c>
      <c r="K212" s="35">
        <f t="shared" si="11"/>
        <v>119.4</v>
      </c>
      <c r="L212" s="35">
        <f t="shared" si="11"/>
        <v>316.8</v>
      </c>
      <c r="M212" s="35">
        <f t="shared" si="11"/>
        <v>0</v>
      </c>
      <c r="N212" s="77"/>
    </row>
    <row r="213" spans="1:22" ht="47.25">
      <c r="A213" s="26">
        <f t="shared" si="10"/>
        <v>194</v>
      </c>
      <c r="B213" s="33" t="s">
        <v>186</v>
      </c>
      <c r="C213" s="33" t="s">
        <v>23</v>
      </c>
      <c r="D213" s="33" t="s">
        <v>42</v>
      </c>
      <c r="E213" s="33" t="s">
        <v>67</v>
      </c>
      <c r="F213" s="33" t="s">
        <v>199</v>
      </c>
      <c r="G213" s="33" t="s">
        <v>63</v>
      </c>
      <c r="H213" s="33" t="s">
        <v>298</v>
      </c>
      <c r="I213" s="33" t="s">
        <v>188</v>
      </c>
      <c r="J213" s="65" t="s">
        <v>299</v>
      </c>
      <c r="K213" s="35">
        <v>119.4</v>
      </c>
      <c r="L213" s="35">
        <v>316.8</v>
      </c>
      <c r="M213" s="35">
        <v>0</v>
      </c>
      <c r="N213" s="77"/>
    </row>
    <row r="214" spans="1:22" ht="110.25">
      <c r="A214" s="26">
        <f t="shared" si="10"/>
        <v>195</v>
      </c>
      <c r="B214" s="27" t="s">
        <v>30</v>
      </c>
      <c r="C214" s="27" t="s">
        <v>23</v>
      </c>
      <c r="D214" s="27" t="s">
        <v>300</v>
      </c>
      <c r="E214" s="27" t="s">
        <v>31</v>
      </c>
      <c r="F214" s="27" t="s">
        <v>30</v>
      </c>
      <c r="G214" s="27" t="s">
        <v>31</v>
      </c>
      <c r="H214" s="27" t="s">
        <v>32</v>
      </c>
      <c r="I214" s="27" t="s">
        <v>30</v>
      </c>
      <c r="J214" s="28" t="s">
        <v>301</v>
      </c>
      <c r="K214" s="29">
        <f>K215+K218</f>
        <v>1453</v>
      </c>
      <c r="L214" s="29">
        <f>L215+L218</f>
        <v>0</v>
      </c>
      <c r="M214" s="29">
        <f>M215+M218</f>
        <v>0</v>
      </c>
      <c r="N214" s="77"/>
    </row>
    <row r="215" spans="1:22" ht="94.5">
      <c r="A215" s="26">
        <f t="shared" si="10"/>
        <v>196</v>
      </c>
      <c r="B215" s="33" t="s">
        <v>30</v>
      </c>
      <c r="C215" s="33" t="s">
        <v>23</v>
      </c>
      <c r="D215" s="33" t="s">
        <v>300</v>
      </c>
      <c r="E215" s="33" t="s">
        <v>31</v>
      </c>
      <c r="F215" s="33" t="s">
        <v>30</v>
      </c>
      <c r="G215" s="33" t="s">
        <v>31</v>
      </c>
      <c r="H215" s="33" t="s">
        <v>32</v>
      </c>
      <c r="I215" s="33" t="s">
        <v>188</v>
      </c>
      <c r="J215" s="43" t="s">
        <v>302</v>
      </c>
      <c r="K215" s="35">
        <f>K216</f>
        <v>9</v>
      </c>
      <c r="L215" s="35">
        <f>L216</f>
        <v>0</v>
      </c>
      <c r="M215" s="35">
        <f>M216</f>
        <v>0</v>
      </c>
      <c r="N215" s="77"/>
    </row>
    <row r="216" spans="1:22" ht="78.75">
      <c r="A216" s="26">
        <f t="shared" si="10"/>
        <v>197</v>
      </c>
      <c r="B216" s="33" t="s">
        <v>30</v>
      </c>
      <c r="C216" s="33" t="s">
        <v>23</v>
      </c>
      <c r="D216" s="33" t="s">
        <v>300</v>
      </c>
      <c r="E216" s="33" t="s">
        <v>63</v>
      </c>
      <c r="F216" s="33" t="s">
        <v>30</v>
      </c>
      <c r="G216" s="33" t="s">
        <v>63</v>
      </c>
      <c r="H216" s="33" t="s">
        <v>32</v>
      </c>
      <c r="I216" s="33" t="s">
        <v>188</v>
      </c>
      <c r="J216" s="43" t="s">
        <v>303</v>
      </c>
      <c r="K216" s="35">
        <f>K217</f>
        <v>9</v>
      </c>
      <c r="L216" s="35">
        <v>0</v>
      </c>
      <c r="M216" s="35">
        <v>0</v>
      </c>
      <c r="N216" s="77"/>
    </row>
    <row r="217" spans="1:22" ht="78.75">
      <c r="A217" s="26">
        <f t="shared" si="10"/>
        <v>198</v>
      </c>
      <c r="B217" s="33" t="s">
        <v>186</v>
      </c>
      <c r="C217" s="33" t="s">
        <v>23</v>
      </c>
      <c r="D217" s="33" t="s">
        <v>300</v>
      </c>
      <c r="E217" s="33" t="s">
        <v>63</v>
      </c>
      <c r="F217" s="33" t="s">
        <v>39</v>
      </c>
      <c r="G217" s="33" t="s">
        <v>63</v>
      </c>
      <c r="H217" s="33" t="s">
        <v>32</v>
      </c>
      <c r="I217" s="33" t="s">
        <v>188</v>
      </c>
      <c r="J217" s="43" t="s">
        <v>304</v>
      </c>
      <c r="K217" s="35">
        <v>9</v>
      </c>
      <c r="L217" s="35">
        <v>0</v>
      </c>
      <c r="M217" s="35">
        <v>0</v>
      </c>
      <c r="N217" s="77"/>
    </row>
    <row r="218" spans="1:22" ht="63">
      <c r="A218" s="26">
        <f t="shared" si="10"/>
        <v>199</v>
      </c>
      <c r="B218" s="33" t="s">
        <v>30</v>
      </c>
      <c r="C218" s="33" t="s">
        <v>23</v>
      </c>
      <c r="D218" s="33" t="s">
        <v>300</v>
      </c>
      <c r="E218" s="33" t="s">
        <v>31</v>
      </c>
      <c r="F218" s="33" t="s">
        <v>30</v>
      </c>
      <c r="G218" s="33" t="s">
        <v>31</v>
      </c>
      <c r="H218" s="33" t="s">
        <v>32</v>
      </c>
      <c r="I218" s="33" t="s">
        <v>182</v>
      </c>
      <c r="J218" s="43" t="s">
        <v>305</v>
      </c>
      <c r="K218" s="35">
        <f>K219+K222</f>
        <v>1444</v>
      </c>
      <c r="L218" s="35">
        <f>L219+L222</f>
        <v>0</v>
      </c>
      <c r="M218" s="35">
        <f>M219+M222</f>
        <v>0</v>
      </c>
      <c r="N218" s="77"/>
    </row>
    <row r="219" spans="1:22" ht="47.25">
      <c r="A219" s="26">
        <f t="shared" si="10"/>
        <v>200</v>
      </c>
      <c r="B219" s="33" t="s">
        <v>30</v>
      </c>
      <c r="C219" s="33" t="s">
        <v>23</v>
      </c>
      <c r="D219" s="33" t="s">
        <v>300</v>
      </c>
      <c r="E219" s="33" t="s">
        <v>63</v>
      </c>
      <c r="F219" s="33" t="s">
        <v>30</v>
      </c>
      <c r="G219" s="33" t="s">
        <v>63</v>
      </c>
      <c r="H219" s="33" t="s">
        <v>32</v>
      </c>
      <c r="I219" s="33" t="s">
        <v>182</v>
      </c>
      <c r="J219" s="43" t="s">
        <v>306</v>
      </c>
      <c r="K219" s="35">
        <f>K220+K221</f>
        <v>945</v>
      </c>
      <c r="L219" s="35">
        <f>L220+L221</f>
        <v>0</v>
      </c>
      <c r="M219" s="35">
        <f>M220+M221</f>
        <v>0</v>
      </c>
      <c r="N219" s="77"/>
    </row>
    <row r="220" spans="1:22" ht="47.25">
      <c r="A220" s="26">
        <f t="shared" si="10"/>
        <v>201</v>
      </c>
      <c r="B220" s="33" t="s">
        <v>307</v>
      </c>
      <c r="C220" s="33" t="s">
        <v>23</v>
      </c>
      <c r="D220" s="33" t="s">
        <v>300</v>
      </c>
      <c r="E220" s="33" t="s">
        <v>63</v>
      </c>
      <c r="F220" s="33" t="s">
        <v>39</v>
      </c>
      <c r="G220" s="33" t="s">
        <v>63</v>
      </c>
      <c r="H220" s="33" t="s">
        <v>32</v>
      </c>
      <c r="I220" s="33" t="s">
        <v>182</v>
      </c>
      <c r="J220" s="43" t="s">
        <v>308</v>
      </c>
      <c r="K220" s="35">
        <v>102</v>
      </c>
      <c r="L220" s="35">
        <v>0</v>
      </c>
      <c r="M220" s="35">
        <v>0</v>
      </c>
      <c r="N220" s="77"/>
    </row>
    <row r="221" spans="1:22" ht="47.25">
      <c r="A221" s="26">
        <f t="shared" si="10"/>
        <v>202</v>
      </c>
      <c r="B221" s="33" t="s">
        <v>114</v>
      </c>
      <c r="C221" s="33" t="s">
        <v>23</v>
      </c>
      <c r="D221" s="33" t="s">
        <v>300</v>
      </c>
      <c r="E221" s="33" t="s">
        <v>63</v>
      </c>
      <c r="F221" s="33" t="s">
        <v>39</v>
      </c>
      <c r="G221" s="33" t="s">
        <v>63</v>
      </c>
      <c r="H221" s="33" t="s">
        <v>32</v>
      </c>
      <c r="I221" s="33" t="s">
        <v>182</v>
      </c>
      <c r="J221" s="43" t="s">
        <v>308</v>
      </c>
      <c r="K221" s="35">
        <v>843</v>
      </c>
      <c r="L221" s="35">
        <v>0</v>
      </c>
      <c r="M221" s="35">
        <v>0</v>
      </c>
      <c r="N221" s="77"/>
    </row>
    <row r="222" spans="1:22" ht="47.25">
      <c r="A222" s="26">
        <f t="shared" si="10"/>
        <v>203</v>
      </c>
      <c r="B222" s="33" t="s">
        <v>30</v>
      </c>
      <c r="C222" s="33" t="s">
        <v>23</v>
      </c>
      <c r="D222" s="33" t="s">
        <v>300</v>
      </c>
      <c r="E222" s="33" t="s">
        <v>63</v>
      </c>
      <c r="F222" s="33" t="s">
        <v>46</v>
      </c>
      <c r="G222" s="33" t="s">
        <v>63</v>
      </c>
      <c r="H222" s="33" t="s">
        <v>32</v>
      </c>
      <c r="I222" s="33" t="s">
        <v>182</v>
      </c>
      <c r="J222" s="43" t="s">
        <v>309</v>
      </c>
      <c r="K222" s="35">
        <f>K223</f>
        <v>499</v>
      </c>
      <c r="L222" s="35">
        <f t="shared" ref="L222:V222" si="12">L223</f>
        <v>0</v>
      </c>
      <c r="M222" s="35">
        <f t="shared" si="12"/>
        <v>0</v>
      </c>
      <c r="N222" s="35">
        <f t="shared" si="12"/>
        <v>0</v>
      </c>
      <c r="O222" s="35">
        <f t="shared" si="12"/>
        <v>0</v>
      </c>
      <c r="P222" s="35">
        <f t="shared" si="12"/>
        <v>0</v>
      </c>
      <c r="Q222" s="35">
        <f t="shared" si="12"/>
        <v>0</v>
      </c>
      <c r="R222" s="35">
        <f t="shared" si="12"/>
        <v>0</v>
      </c>
      <c r="S222" s="35">
        <f t="shared" si="12"/>
        <v>0</v>
      </c>
      <c r="T222" s="35">
        <f t="shared" si="12"/>
        <v>0</v>
      </c>
      <c r="U222" s="35">
        <f t="shared" si="12"/>
        <v>0</v>
      </c>
      <c r="V222" s="35">
        <f t="shared" si="12"/>
        <v>0</v>
      </c>
    </row>
    <row r="223" spans="1:22" ht="47.25">
      <c r="A223" s="26">
        <f t="shared" si="10"/>
        <v>204</v>
      </c>
      <c r="B223" s="33" t="s">
        <v>114</v>
      </c>
      <c r="C223" s="33" t="s">
        <v>23</v>
      </c>
      <c r="D223" s="33" t="s">
        <v>300</v>
      </c>
      <c r="E223" s="33" t="s">
        <v>63</v>
      </c>
      <c r="F223" s="33" t="s">
        <v>46</v>
      </c>
      <c r="G223" s="33" t="s">
        <v>63</v>
      </c>
      <c r="H223" s="33" t="s">
        <v>32</v>
      </c>
      <c r="I223" s="33" t="s">
        <v>182</v>
      </c>
      <c r="J223" s="43" t="s">
        <v>309</v>
      </c>
      <c r="K223" s="35">
        <v>499</v>
      </c>
      <c r="L223" s="35">
        <v>0</v>
      </c>
      <c r="M223" s="35">
        <v>0</v>
      </c>
      <c r="N223" s="77"/>
    </row>
    <row r="224" spans="1:22" ht="63">
      <c r="A224" s="26">
        <f t="shared" si="10"/>
        <v>205</v>
      </c>
      <c r="B224" s="27" t="s">
        <v>30</v>
      </c>
      <c r="C224" s="27" t="s">
        <v>23</v>
      </c>
      <c r="D224" s="27" t="s">
        <v>310</v>
      </c>
      <c r="E224" s="27" t="s">
        <v>31</v>
      </c>
      <c r="F224" s="27" t="s">
        <v>30</v>
      </c>
      <c r="G224" s="27" t="s">
        <v>31</v>
      </c>
      <c r="H224" s="27" t="s">
        <v>32</v>
      </c>
      <c r="I224" s="27" t="s">
        <v>30</v>
      </c>
      <c r="J224" s="28" t="s">
        <v>311</v>
      </c>
      <c r="K224" s="29">
        <f>K225</f>
        <v>-3418.1</v>
      </c>
      <c r="L224" s="29">
        <f>L225</f>
        <v>0</v>
      </c>
      <c r="M224" s="29">
        <f>M225</f>
        <v>0</v>
      </c>
      <c r="N224" s="77"/>
    </row>
    <row r="225" spans="1:19" ht="63">
      <c r="A225" s="26">
        <f t="shared" si="10"/>
        <v>206</v>
      </c>
      <c r="B225" s="33" t="s">
        <v>186</v>
      </c>
      <c r="C225" s="33" t="s">
        <v>23</v>
      </c>
      <c r="D225" s="33" t="s">
        <v>310</v>
      </c>
      <c r="E225" s="33" t="s">
        <v>63</v>
      </c>
      <c r="F225" s="33" t="s">
        <v>30</v>
      </c>
      <c r="G225" s="33" t="s">
        <v>63</v>
      </c>
      <c r="H225" s="33" t="s">
        <v>32</v>
      </c>
      <c r="I225" s="33" t="s">
        <v>188</v>
      </c>
      <c r="J225" s="43" t="s">
        <v>312</v>
      </c>
      <c r="K225" s="35">
        <v>-3418.1</v>
      </c>
      <c r="L225" s="35">
        <v>0</v>
      </c>
      <c r="M225" s="35">
        <v>0</v>
      </c>
      <c r="N225" s="77"/>
    </row>
    <row r="226" spans="1:19" s="32" customFormat="1">
      <c r="A226" s="84" t="s">
        <v>313</v>
      </c>
      <c r="B226" s="85"/>
      <c r="C226" s="85"/>
      <c r="D226" s="85"/>
      <c r="E226" s="85"/>
      <c r="F226" s="85"/>
      <c r="G226" s="85"/>
      <c r="H226" s="85"/>
      <c r="I226" s="85"/>
      <c r="J226" s="85"/>
      <c r="K226" s="29">
        <f>K130+K18</f>
        <v>740322.00000000012</v>
      </c>
      <c r="L226" s="29">
        <f>L130+L18</f>
        <v>638692.9</v>
      </c>
      <c r="M226" s="29">
        <f>M130+M18</f>
        <v>632335</v>
      </c>
      <c r="N226" s="78"/>
      <c r="O226" s="79"/>
      <c r="P226" s="80"/>
      <c r="Q226" s="80"/>
    </row>
    <row r="227" spans="1:19">
      <c r="A227" s="8"/>
      <c r="J227" s="81"/>
      <c r="K227" s="10"/>
      <c r="L227" s="10"/>
      <c r="M227" s="10"/>
      <c r="P227" s="2"/>
      <c r="Q227" s="2"/>
      <c r="R227" s="82"/>
      <c r="S227" s="82"/>
    </row>
    <row r="228" spans="1:19">
      <c r="K228" s="10"/>
      <c r="L228" s="10"/>
      <c r="M228" s="10"/>
    </row>
    <row r="229" spans="1:19">
      <c r="K229" s="10"/>
      <c r="L229" s="10"/>
      <c r="M229" s="10"/>
    </row>
    <row r="230" spans="1:19">
      <c r="K230" s="10"/>
      <c r="L230" s="10"/>
      <c r="M230" s="10"/>
    </row>
    <row r="231" spans="1:19">
      <c r="K231" s="10"/>
      <c r="L231" s="10"/>
      <c r="M231" s="10"/>
    </row>
    <row r="232" spans="1:19">
      <c r="K232" s="10"/>
      <c r="L232" s="10"/>
      <c r="M232" s="10"/>
    </row>
    <row r="233" spans="1:19">
      <c r="K233" s="10"/>
      <c r="L233" s="10"/>
      <c r="M233" s="10"/>
    </row>
    <row r="234" spans="1:19">
      <c r="K234" s="10"/>
      <c r="L234" s="10"/>
      <c r="M234" s="10"/>
    </row>
    <row r="235" spans="1:19">
      <c r="K235" s="10"/>
      <c r="L235" s="10"/>
      <c r="M235" s="10"/>
    </row>
    <row r="236" spans="1:19">
      <c r="K236" s="10"/>
      <c r="L236" s="10"/>
      <c r="M236" s="10"/>
    </row>
    <row r="237" spans="1:19">
      <c r="K237" s="10"/>
      <c r="L237" s="10"/>
      <c r="M237" s="10"/>
    </row>
    <row r="238" spans="1:19">
      <c r="K238" s="10"/>
      <c r="L238" s="10"/>
      <c r="M238" s="10"/>
    </row>
    <row r="239" spans="1:19">
      <c r="K239" s="10"/>
      <c r="L239" s="10"/>
      <c r="M239" s="10"/>
    </row>
    <row r="240" spans="1:19">
      <c r="K240" s="10"/>
      <c r="L240" s="10"/>
      <c r="M240" s="10"/>
    </row>
    <row r="241" spans="10:13">
      <c r="K241" s="10"/>
      <c r="L241" s="10"/>
      <c r="M241" s="10"/>
    </row>
    <row r="242" spans="10:13">
      <c r="K242" s="10"/>
      <c r="L242" s="10"/>
      <c r="M242" s="10"/>
    </row>
    <row r="243" spans="10:13">
      <c r="K243" s="10"/>
      <c r="L243" s="10"/>
      <c r="M243" s="10"/>
    </row>
    <row r="244" spans="10:13">
      <c r="K244" s="10"/>
      <c r="L244" s="10"/>
      <c r="M244" s="10"/>
    </row>
    <row r="245" spans="10:13">
      <c r="K245" s="10"/>
      <c r="L245" s="10"/>
      <c r="M245" s="10"/>
    </row>
    <row r="246" spans="10:13">
      <c r="K246" s="10"/>
      <c r="L246" s="10"/>
      <c r="M246" s="10"/>
    </row>
    <row r="247" spans="10:13">
      <c r="K247" s="10"/>
      <c r="L247" s="10"/>
      <c r="M247" s="10"/>
    </row>
    <row r="248" spans="10:13">
      <c r="K248" s="10"/>
      <c r="L248" s="10"/>
      <c r="M248" s="10"/>
    </row>
    <row r="249" spans="10:13">
      <c r="K249" s="10"/>
      <c r="L249" s="10"/>
      <c r="M249" s="10"/>
    </row>
    <row r="250" spans="10:13">
      <c r="K250" s="10"/>
      <c r="L250" s="10"/>
      <c r="M250" s="10"/>
    </row>
    <row r="251" spans="10:13">
      <c r="K251" s="10"/>
      <c r="L251" s="10"/>
      <c r="M251" s="10"/>
    </row>
    <row r="252" spans="10:13">
      <c r="J252" s="81"/>
      <c r="K252" s="10"/>
      <c r="L252" s="10"/>
      <c r="M252" s="10"/>
    </row>
    <row r="253" spans="10:13">
      <c r="J253" s="81"/>
      <c r="K253" s="10"/>
      <c r="L253" s="10"/>
      <c r="M253" s="10"/>
    </row>
    <row r="254" spans="10:13">
      <c r="J254" s="81"/>
      <c r="K254" s="10"/>
      <c r="L254" s="10"/>
      <c r="M254" s="10"/>
    </row>
    <row r="255" spans="10:13">
      <c r="J255" s="81"/>
      <c r="K255" s="10"/>
      <c r="L255" s="10"/>
      <c r="M255" s="10"/>
    </row>
    <row r="256" spans="10:13">
      <c r="J256" s="81"/>
      <c r="K256" s="10"/>
      <c r="L256" s="10"/>
      <c r="M256" s="10"/>
    </row>
    <row r="257" spans="10:13">
      <c r="J257" s="81"/>
      <c r="K257" s="10"/>
      <c r="L257" s="10"/>
      <c r="M257" s="10"/>
    </row>
    <row r="258" spans="10:13">
      <c r="J258" s="81"/>
      <c r="K258" s="10"/>
      <c r="L258" s="10"/>
      <c r="M258" s="10"/>
    </row>
    <row r="259" spans="10:13">
      <c r="J259" s="81"/>
      <c r="K259" s="10"/>
      <c r="L259" s="10"/>
      <c r="M259" s="10"/>
    </row>
    <row r="260" spans="10:13">
      <c r="J260" s="81"/>
      <c r="K260" s="10"/>
      <c r="L260" s="10"/>
      <c r="M260" s="10"/>
    </row>
    <row r="261" spans="10:13">
      <c r="J261" s="81"/>
      <c r="K261" s="10"/>
      <c r="L261" s="10"/>
      <c r="M261" s="10"/>
    </row>
    <row r="262" spans="10:13">
      <c r="J262" s="81"/>
      <c r="K262" s="10"/>
      <c r="L262" s="10"/>
      <c r="M262" s="10"/>
    </row>
    <row r="263" spans="10:13">
      <c r="J263" s="81"/>
      <c r="K263" s="10"/>
      <c r="L263" s="10"/>
      <c r="M263" s="10"/>
    </row>
    <row r="264" spans="10:13">
      <c r="J264" s="81"/>
      <c r="K264" s="10"/>
      <c r="L264" s="10"/>
      <c r="M264" s="10"/>
    </row>
    <row r="265" spans="10:13">
      <c r="J265" s="81"/>
      <c r="K265" s="10"/>
      <c r="L265" s="10"/>
      <c r="M265" s="10"/>
    </row>
    <row r="266" spans="10:13">
      <c r="J266" s="81"/>
      <c r="K266" s="10"/>
      <c r="L266" s="10"/>
      <c r="M266" s="10"/>
    </row>
    <row r="267" spans="10:13">
      <c r="J267" s="81"/>
      <c r="K267" s="10"/>
      <c r="L267" s="10"/>
      <c r="M267" s="10"/>
    </row>
    <row r="268" spans="10:13">
      <c r="J268" s="81"/>
      <c r="K268" s="10"/>
      <c r="L268" s="10"/>
      <c r="M268" s="10"/>
    </row>
    <row r="269" spans="10:13">
      <c r="J269" s="81"/>
      <c r="K269" s="10"/>
      <c r="L269" s="10"/>
      <c r="M269" s="10"/>
    </row>
    <row r="270" spans="10:13">
      <c r="J270" s="81"/>
      <c r="K270" s="10"/>
      <c r="L270" s="10"/>
      <c r="M270" s="10"/>
    </row>
    <row r="271" spans="10:13">
      <c r="J271" s="81"/>
      <c r="K271" s="10"/>
      <c r="L271" s="10"/>
      <c r="M271" s="10"/>
    </row>
    <row r="272" spans="10:13">
      <c r="J272" s="81"/>
      <c r="K272" s="10"/>
      <c r="L272" s="10"/>
      <c r="M272" s="10"/>
    </row>
    <row r="273" spans="10:13">
      <c r="J273" s="81"/>
      <c r="K273" s="10"/>
      <c r="L273" s="10"/>
      <c r="M273" s="10"/>
    </row>
    <row r="274" spans="10:13">
      <c r="J274" s="81"/>
      <c r="K274" s="10"/>
      <c r="L274" s="10"/>
      <c r="M274" s="10"/>
    </row>
    <row r="275" spans="10:13">
      <c r="J275" s="81"/>
      <c r="K275" s="10"/>
      <c r="L275" s="10"/>
      <c r="M275" s="10"/>
    </row>
    <row r="276" spans="10:13">
      <c r="J276" s="81"/>
      <c r="K276" s="10"/>
      <c r="L276" s="10"/>
      <c r="M276" s="10"/>
    </row>
    <row r="277" spans="10:13">
      <c r="J277" s="81"/>
      <c r="K277" s="10"/>
      <c r="L277" s="10"/>
      <c r="M277" s="10"/>
    </row>
    <row r="278" spans="10:13">
      <c r="J278" s="81"/>
      <c r="K278" s="10"/>
      <c r="L278" s="10"/>
      <c r="M278" s="10"/>
    </row>
    <row r="279" spans="10:13">
      <c r="J279" s="81"/>
      <c r="K279" s="10"/>
      <c r="L279" s="10"/>
      <c r="M279" s="10"/>
    </row>
    <row r="280" spans="10:13">
      <c r="J280" s="81"/>
      <c r="K280" s="10"/>
      <c r="L280" s="10"/>
      <c r="M280" s="10"/>
    </row>
    <row r="281" spans="10:13">
      <c r="J281" s="81"/>
      <c r="K281" s="10"/>
      <c r="L281" s="10"/>
      <c r="M281" s="10"/>
    </row>
    <row r="282" spans="10:13">
      <c r="J282" s="81"/>
      <c r="K282" s="10"/>
      <c r="L282" s="10"/>
      <c r="M282" s="10"/>
    </row>
    <row r="283" spans="10:13">
      <c r="J283" s="81"/>
      <c r="K283" s="10"/>
      <c r="L283" s="10"/>
      <c r="M283" s="10"/>
    </row>
    <row r="284" spans="10:13">
      <c r="J284" s="81"/>
      <c r="K284" s="10"/>
      <c r="L284" s="10"/>
      <c r="M284" s="10"/>
    </row>
    <row r="285" spans="10:13">
      <c r="J285" s="81"/>
      <c r="K285" s="10"/>
      <c r="L285" s="10"/>
      <c r="M285" s="10"/>
    </row>
    <row r="286" spans="10:13">
      <c r="J286" s="81"/>
      <c r="K286" s="10"/>
      <c r="L286" s="10"/>
      <c r="M286" s="10"/>
    </row>
    <row r="287" spans="10:13">
      <c r="J287" s="81"/>
      <c r="K287" s="10"/>
      <c r="L287" s="10"/>
      <c r="M287" s="10"/>
    </row>
    <row r="288" spans="10:13">
      <c r="J288" s="81"/>
      <c r="K288" s="10"/>
      <c r="L288" s="10"/>
      <c r="M288" s="10"/>
    </row>
    <row r="289" spans="10:13">
      <c r="J289" s="81"/>
      <c r="K289" s="10"/>
      <c r="L289" s="10"/>
      <c r="M289" s="10"/>
    </row>
    <row r="290" spans="10:13">
      <c r="J290" s="81"/>
      <c r="K290" s="10"/>
      <c r="L290" s="10"/>
      <c r="M290" s="10"/>
    </row>
    <row r="291" spans="10:13">
      <c r="J291" s="81"/>
      <c r="K291" s="10"/>
      <c r="L291" s="10"/>
      <c r="M291" s="10"/>
    </row>
    <row r="292" spans="10:13">
      <c r="J292" s="81"/>
      <c r="K292" s="10"/>
      <c r="L292" s="10"/>
      <c r="M292" s="10"/>
    </row>
    <row r="293" spans="10:13">
      <c r="J293" s="81"/>
      <c r="K293" s="10"/>
      <c r="L293" s="10"/>
      <c r="M293" s="10"/>
    </row>
    <row r="294" spans="10:13">
      <c r="J294" s="81"/>
      <c r="K294" s="10"/>
      <c r="L294" s="10"/>
      <c r="M294" s="10"/>
    </row>
    <row r="295" spans="10:13">
      <c r="J295" s="81"/>
      <c r="K295" s="10"/>
      <c r="L295" s="10"/>
      <c r="M295" s="10"/>
    </row>
    <row r="296" spans="10:13">
      <c r="J296" s="81"/>
      <c r="K296" s="10"/>
      <c r="L296" s="10"/>
      <c r="M296" s="10"/>
    </row>
    <row r="297" spans="10:13">
      <c r="J297" s="81"/>
      <c r="K297" s="10"/>
      <c r="L297" s="10"/>
      <c r="M297" s="10"/>
    </row>
    <row r="298" spans="10:13">
      <c r="J298" s="81"/>
      <c r="K298" s="10"/>
      <c r="L298" s="10"/>
      <c r="M298" s="10"/>
    </row>
    <row r="299" spans="10:13">
      <c r="J299" s="81"/>
      <c r="K299" s="10"/>
      <c r="L299" s="10"/>
      <c r="M299" s="10"/>
    </row>
    <row r="300" spans="10:13">
      <c r="J300" s="81"/>
      <c r="K300" s="10"/>
      <c r="L300" s="10"/>
      <c r="M300" s="10"/>
    </row>
    <row r="301" spans="10:13">
      <c r="J301" s="81"/>
      <c r="K301" s="10"/>
      <c r="L301" s="10"/>
      <c r="M301" s="10"/>
    </row>
    <row r="302" spans="10:13">
      <c r="J302" s="81"/>
      <c r="K302" s="10"/>
      <c r="L302" s="10"/>
      <c r="M302" s="10"/>
    </row>
    <row r="303" spans="10:13">
      <c r="J303" s="81"/>
      <c r="K303" s="10"/>
      <c r="L303" s="10"/>
      <c r="M303" s="10"/>
    </row>
    <row r="304" spans="10:13">
      <c r="J304" s="81"/>
      <c r="K304" s="10"/>
      <c r="L304" s="10"/>
      <c r="M304" s="10"/>
    </row>
    <row r="305" spans="10:13">
      <c r="J305" s="81"/>
      <c r="K305" s="10"/>
      <c r="L305" s="10"/>
      <c r="M305" s="10"/>
    </row>
    <row r="306" spans="10:13">
      <c r="J306" s="81"/>
      <c r="K306" s="10"/>
      <c r="L306" s="10"/>
      <c r="M306" s="10"/>
    </row>
    <row r="307" spans="10:13">
      <c r="J307" s="81"/>
      <c r="K307" s="10"/>
      <c r="L307" s="10"/>
      <c r="M307" s="10"/>
    </row>
    <row r="308" spans="10:13">
      <c r="J308" s="81"/>
      <c r="K308" s="10"/>
      <c r="L308" s="10"/>
      <c r="M308" s="10"/>
    </row>
    <row r="309" spans="10:13">
      <c r="J309" s="81"/>
      <c r="K309" s="10"/>
      <c r="L309" s="10"/>
      <c r="M309" s="10"/>
    </row>
    <row r="310" spans="10:13">
      <c r="J310" s="81"/>
      <c r="K310" s="10"/>
      <c r="L310" s="10"/>
      <c r="M310" s="10"/>
    </row>
    <row r="311" spans="10:13">
      <c r="J311" s="81"/>
      <c r="K311" s="10"/>
      <c r="L311" s="10"/>
      <c r="M311" s="10"/>
    </row>
    <row r="312" spans="10:13">
      <c r="J312" s="81"/>
      <c r="K312" s="10"/>
      <c r="L312" s="10"/>
      <c r="M312" s="10"/>
    </row>
    <row r="313" spans="10:13">
      <c r="J313" s="81"/>
      <c r="K313" s="10"/>
      <c r="L313" s="10"/>
      <c r="M313" s="10"/>
    </row>
    <row r="314" spans="10:13">
      <c r="J314" s="81"/>
      <c r="K314" s="10"/>
      <c r="L314" s="10"/>
      <c r="M314" s="10"/>
    </row>
    <row r="315" spans="10:13">
      <c r="J315" s="81"/>
      <c r="K315" s="10"/>
      <c r="L315" s="10"/>
      <c r="M315" s="10"/>
    </row>
    <row r="316" spans="10:13">
      <c r="J316" s="81"/>
      <c r="K316" s="10"/>
      <c r="L316" s="10"/>
      <c r="M316" s="10"/>
    </row>
    <row r="317" spans="10:13">
      <c r="J317" s="81"/>
      <c r="K317" s="10"/>
      <c r="L317" s="10"/>
      <c r="M317" s="10"/>
    </row>
    <row r="318" spans="10:13">
      <c r="J318" s="81"/>
      <c r="K318" s="10"/>
      <c r="L318" s="10"/>
      <c r="M318" s="10"/>
    </row>
    <row r="319" spans="10:13">
      <c r="J319" s="81"/>
      <c r="K319" s="10"/>
      <c r="L319" s="10"/>
      <c r="M319" s="10"/>
    </row>
    <row r="320" spans="10:13">
      <c r="J320" s="81"/>
      <c r="K320" s="10"/>
      <c r="L320" s="10"/>
      <c r="M320" s="10"/>
    </row>
    <row r="321" spans="10:13">
      <c r="J321" s="81"/>
      <c r="K321" s="10"/>
      <c r="L321" s="10"/>
      <c r="M321" s="10"/>
    </row>
    <row r="322" spans="10:13">
      <c r="J322" s="81"/>
      <c r="K322" s="10"/>
      <c r="L322" s="10"/>
      <c r="M322" s="10"/>
    </row>
    <row r="323" spans="10:13">
      <c r="J323" s="81"/>
      <c r="K323" s="10"/>
      <c r="L323" s="10"/>
      <c r="M323" s="10"/>
    </row>
    <row r="324" spans="10:13">
      <c r="J324" s="81"/>
      <c r="K324" s="10"/>
      <c r="L324" s="10"/>
      <c r="M324" s="10"/>
    </row>
    <row r="325" spans="10:13">
      <c r="J325" s="81"/>
      <c r="K325" s="10"/>
      <c r="L325" s="10"/>
      <c r="M325" s="10"/>
    </row>
    <row r="326" spans="10:13">
      <c r="J326" s="81"/>
      <c r="K326" s="10"/>
      <c r="L326" s="10"/>
      <c r="M326" s="10"/>
    </row>
    <row r="327" spans="10:13">
      <c r="J327" s="81"/>
      <c r="K327" s="10"/>
      <c r="L327" s="10"/>
      <c r="M327" s="10"/>
    </row>
    <row r="328" spans="10:13">
      <c r="J328" s="81"/>
      <c r="K328" s="10"/>
      <c r="L328" s="10"/>
      <c r="M328" s="10"/>
    </row>
    <row r="329" spans="10:13">
      <c r="J329" s="81"/>
      <c r="K329" s="10"/>
      <c r="L329" s="10"/>
      <c r="M329" s="10"/>
    </row>
    <row r="330" spans="10:13">
      <c r="J330" s="81"/>
      <c r="K330" s="10"/>
      <c r="L330" s="10"/>
      <c r="M330" s="10"/>
    </row>
    <row r="331" spans="10:13">
      <c r="J331" s="81"/>
      <c r="K331" s="10"/>
      <c r="L331" s="10"/>
      <c r="M331" s="10"/>
    </row>
    <row r="332" spans="10:13">
      <c r="J332" s="81"/>
      <c r="K332" s="10"/>
      <c r="L332" s="10"/>
      <c r="M332" s="10"/>
    </row>
    <row r="333" spans="10:13">
      <c r="J333" s="81"/>
      <c r="K333" s="10"/>
      <c r="L333" s="10"/>
      <c r="M333" s="10"/>
    </row>
    <row r="334" spans="10:13">
      <c r="J334" s="81"/>
      <c r="K334" s="10"/>
      <c r="L334" s="10"/>
      <c r="M334" s="10"/>
    </row>
    <row r="335" spans="10:13">
      <c r="J335" s="81"/>
      <c r="K335" s="10"/>
      <c r="L335" s="10"/>
      <c r="M335" s="10"/>
    </row>
    <row r="336" spans="10:13">
      <c r="J336" s="81"/>
      <c r="K336" s="10"/>
      <c r="L336" s="10"/>
      <c r="M336" s="10"/>
    </row>
    <row r="337" spans="10:13">
      <c r="J337" s="81"/>
      <c r="K337" s="10"/>
      <c r="L337" s="10"/>
      <c r="M337" s="10"/>
    </row>
    <row r="338" spans="10:13">
      <c r="J338" s="81"/>
      <c r="K338" s="10"/>
      <c r="L338" s="10"/>
      <c r="M338" s="10"/>
    </row>
    <row r="339" spans="10:13">
      <c r="J339" s="81"/>
      <c r="K339" s="10"/>
      <c r="L339" s="10"/>
      <c r="M339" s="10"/>
    </row>
    <row r="340" spans="10:13">
      <c r="J340" s="81"/>
      <c r="K340" s="10"/>
      <c r="L340" s="10"/>
      <c r="M340" s="10"/>
    </row>
    <row r="341" spans="10:13">
      <c r="J341" s="81"/>
      <c r="K341" s="10"/>
      <c r="L341" s="10"/>
      <c r="M341" s="10"/>
    </row>
    <row r="342" spans="10:13">
      <c r="J342" s="81"/>
      <c r="K342" s="10"/>
      <c r="L342" s="10"/>
      <c r="M342" s="10"/>
    </row>
    <row r="343" spans="10:13">
      <c r="J343" s="81"/>
      <c r="K343" s="10"/>
      <c r="L343" s="10"/>
      <c r="M343" s="10"/>
    </row>
    <row r="344" spans="10:13">
      <c r="J344" s="81"/>
      <c r="K344" s="10"/>
      <c r="L344" s="10"/>
      <c r="M344" s="10"/>
    </row>
    <row r="345" spans="10:13">
      <c r="J345" s="81"/>
      <c r="K345" s="10"/>
      <c r="L345" s="10"/>
      <c r="M345" s="10"/>
    </row>
    <row r="346" spans="10:13">
      <c r="J346" s="81"/>
      <c r="K346" s="10"/>
      <c r="L346" s="10"/>
      <c r="M346" s="10"/>
    </row>
    <row r="347" spans="10:13">
      <c r="J347" s="81"/>
      <c r="K347" s="10"/>
      <c r="L347" s="10"/>
      <c r="M347" s="10"/>
    </row>
    <row r="348" spans="10:13">
      <c r="J348" s="81"/>
      <c r="K348" s="10"/>
      <c r="L348" s="10"/>
      <c r="M348" s="10"/>
    </row>
    <row r="349" spans="10:13">
      <c r="J349" s="81"/>
      <c r="K349" s="10"/>
      <c r="L349" s="10"/>
      <c r="M349" s="10"/>
    </row>
    <row r="350" spans="10:13">
      <c r="J350" s="81"/>
      <c r="K350" s="10"/>
      <c r="L350" s="10"/>
      <c r="M350" s="10"/>
    </row>
    <row r="351" spans="10:13">
      <c r="J351" s="81"/>
      <c r="K351" s="10"/>
      <c r="L351" s="10"/>
      <c r="M351" s="10"/>
    </row>
    <row r="352" spans="10:13">
      <c r="J352" s="81"/>
      <c r="K352" s="10"/>
      <c r="L352" s="10"/>
      <c r="M352" s="10"/>
    </row>
    <row r="353" spans="10:13">
      <c r="J353" s="81"/>
      <c r="K353" s="10"/>
      <c r="L353" s="10"/>
      <c r="M353" s="10"/>
    </row>
    <row r="354" spans="10:13">
      <c r="J354" s="81"/>
      <c r="K354" s="10"/>
      <c r="L354" s="10"/>
      <c r="M354" s="10"/>
    </row>
    <row r="355" spans="10:13">
      <c r="J355" s="81"/>
      <c r="K355" s="10"/>
      <c r="L355" s="10"/>
      <c r="M355" s="10"/>
    </row>
    <row r="356" spans="10:13">
      <c r="J356" s="81"/>
      <c r="K356" s="10"/>
      <c r="L356" s="10"/>
      <c r="M356" s="10"/>
    </row>
    <row r="357" spans="10:13">
      <c r="J357" s="81"/>
      <c r="K357" s="10"/>
      <c r="L357" s="10"/>
      <c r="M357" s="10"/>
    </row>
    <row r="358" spans="10:13">
      <c r="J358" s="81"/>
      <c r="K358" s="10"/>
      <c r="L358" s="10"/>
      <c r="M358" s="10"/>
    </row>
    <row r="359" spans="10:13">
      <c r="J359" s="81"/>
      <c r="K359" s="10"/>
      <c r="L359" s="10"/>
      <c r="M359" s="10"/>
    </row>
    <row r="360" spans="10:13">
      <c r="J360" s="81"/>
      <c r="K360" s="10"/>
      <c r="L360" s="10"/>
      <c r="M360" s="10"/>
    </row>
    <row r="361" spans="10:13">
      <c r="J361" s="81"/>
      <c r="K361" s="10"/>
      <c r="L361" s="10"/>
      <c r="M361" s="10"/>
    </row>
    <row r="362" spans="10:13">
      <c r="J362" s="81"/>
      <c r="K362" s="10"/>
      <c r="L362" s="10"/>
      <c r="M362" s="10"/>
    </row>
    <row r="363" spans="10:13">
      <c r="J363" s="81"/>
      <c r="K363" s="10"/>
      <c r="L363" s="10"/>
      <c r="M363" s="10"/>
    </row>
    <row r="364" spans="10:13">
      <c r="J364" s="81"/>
      <c r="K364" s="10"/>
      <c r="L364" s="10"/>
      <c r="M364" s="10"/>
    </row>
    <row r="365" spans="10:13">
      <c r="J365" s="81"/>
      <c r="K365" s="10"/>
      <c r="L365" s="10"/>
      <c r="M365" s="10"/>
    </row>
    <row r="366" spans="10:13">
      <c r="J366" s="81"/>
      <c r="K366" s="10"/>
      <c r="L366" s="10"/>
      <c r="M366" s="10"/>
    </row>
    <row r="367" spans="10:13">
      <c r="J367" s="81"/>
      <c r="K367" s="10"/>
      <c r="L367" s="10"/>
      <c r="M367" s="10"/>
    </row>
    <row r="368" spans="10:13">
      <c r="J368" s="81"/>
      <c r="K368" s="10"/>
      <c r="L368" s="10"/>
      <c r="M368" s="10"/>
    </row>
    <row r="369" spans="10:13">
      <c r="J369" s="81"/>
      <c r="K369" s="10"/>
      <c r="L369" s="10"/>
      <c r="M369" s="10"/>
    </row>
    <row r="370" spans="10:13">
      <c r="J370" s="81"/>
      <c r="K370" s="10"/>
      <c r="L370" s="10"/>
      <c r="M370" s="10"/>
    </row>
    <row r="371" spans="10:13">
      <c r="J371" s="81"/>
      <c r="K371" s="10"/>
      <c r="L371" s="10"/>
      <c r="M371" s="10"/>
    </row>
    <row r="372" spans="10:13">
      <c r="J372" s="81"/>
      <c r="K372" s="10"/>
      <c r="L372" s="10"/>
      <c r="M372" s="10"/>
    </row>
    <row r="373" spans="10:13">
      <c r="J373" s="81"/>
      <c r="K373" s="10"/>
      <c r="L373" s="10"/>
      <c r="M373" s="10"/>
    </row>
    <row r="374" spans="10:13">
      <c r="J374" s="81"/>
      <c r="K374" s="10"/>
      <c r="L374" s="10"/>
      <c r="M374" s="10"/>
    </row>
    <row r="375" spans="10:13">
      <c r="J375" s="81"/>
      <c r="K375" s="10"/>
      <c r="L375" s="10"/>
      <c r="M375" s="10"/>
    </row>
    <row r="376" spans="10:13">
      <c r="J376" s="81"/>
      <c r="K376" s="10"/>
      <c r="L376" s="10"/>
      <c r="M376" s="10"/>
    </row>
    <row r="377" spans="10:13">
      <c r="J377" s="81"/>
      <c r="K377" s="10"/>
      <c r="L377" s="10"/>
      <c r="M377" s="10"/>
    </row>
    <row r="378" spans="10:13">
      <c r="J378" s="81"/>
      <c r="K378" s="10"/>
      <c r="L378" s="10"/>
      <c r="M378" s="10"/>
    </row>
    <row r="379" spans="10:13">
      <c r="J379" s="81"/>
      <c r="K379" s="10"/>
      <c r="L379" s="10"/>
      <c r="M379" s="10"/>
    </row>
    <row r="380" spans="10:13">
      <c r="J380" s="81"/>
      <c r="K380" s="10"/>
      <c r="L380" s="10"/>
      <c r="M380" s="10"/>
    </row>
    <row r="381" spans="10:13">
      <c r="J381" s="81"/>
      <c r="K381" s="10"/>
      <c r="L381" s="10"/>
      <c r="M381" s="10"/>
    </row>
    <row r="382" spans="10:13">
      <c r="J382" s="81"/>
      <c r="K382" s="10"/>
      <c r="L382" s="10"/>
      <c r="M382" s="10"/>
    </row>
    <row r="383" spans="10:13">
      <c r="J383" s="81"/>
      <c r="K383" s="10"/>
      <c r="L383" s="10"/>
      <c r="M383" s="10"/>
    </row>
    <row r="384" spans="10:13">
      <c r="J384" s="81"/>
      <c r="K384" s="10"/>
      <c r="L384" s="10"/>
      <c r="M384" s="10"/>
    </row>
    <row r="385" spans="10:13">
      <c r="J385" s="81"/>
      <c r="K385" s="10"/>
      <c r="L385" s="10"/>
      <c r="M385" s="10"/>
    </row>
    <row r="386" spans="10:13">
      <c r="J386" s="81"/>
      <c r="K386" s="10"/>
      <c r="L386" s="10"/>
      <c r="M386" s="10"/>
    </row>
    <row r="387" spans="10:13">
      <c r="J387" s="81"/>
      <c r="K387" s="10"/>
      <c r="L387" s="10"/>
      <c r="M387" s="10"/>
    </row>
    <row r="388" spans="10:13">
      <c r="J388" s="81"/>
      <c r="K388" s="10"/>
      <c r="L388" s="10"/>
      <c r="M388" s="10"/>
    </row>
    <row r="389" spans="10:13">
      <c r="J389" s="81"/>
      <c r="K389" s="10"/>
      <c r="L389" s="10"/>
      <c r="M389" s="10"/>
    </row>
    <row r="390" spans="10:13">
      <c r="J390" s="81"/>
      <c r="K390" s="10"/>
      <c r="L390" s="10"/>
      <c r="M390" s="10"/>
    </row>
    <row r="391" spans="10:13">
      <c r="J391" s="81"/>
      <c r="K391" s="10"/>
      <c r="L391" s="10"/>
      <c r="M391" s="10"/>
    </row>
    <row r="392" spans="10:13">
      <c r="J392" s="81"/>
      <c r="K392" s="10"/>
      <c r="L392" s="10"/>
      <c r="M392" s="10"/>
    </row>
    <row r="393" spans="10:13">
      <c r="J393" s="81"/>
      <c r="K393" s="10"/>
      <c r="L393" s="10"/>
      <c r="M393" s="10"/>
    </row>
    <row r="394" spans="10:13">
      <c r="J394" s="81"/>
      <c r="K394" s="10"/>
      <c r="L394" s="10"/>
      <c r="M394" s="10"/>
    </row>
    <row r="395" spans="10:13">
      <c r="J395" s="81"/>
      <c r="K395" s="10"/>
      <c r="L395" s="10"/>
      <c r="M395" s="10"/>
    </row>
    <row r="396" spans="10:13">
      <c r="J396" s="81"/>
      <c r="K396" s="10"/>
      <c r="L396" s="10"/>
      <c r="M396" s="10"/>
    </row>
    <row r="397" spans="10:13">
      <c r="J397" s="81"/>
      <c r="K397" s="10"/>
      <c r="L397" s="10"/>
      <c r="M397" s="10"/>
    </row>
    <row r="398" spans="10:13">
      <c r="J398" s="81"/>
      <c r="K398" s="10"/>
      <c r="L398" s="10"/>
      <c r="M398" s="10"/>
    </row>
    <row r="399" spans="10:13">
      <c r="J399" s="81"/>
      <c r="K399" s="10"/>
      <c r="L399" s="10"/>
      <c r="M399" s="10"/>
    </row>
    <row r="400" spans="10:13">
      <c r="J400" s="81"/>
      <c r="K400" s="10"/>
      <c r="L400" s="10"/>
      <c r="M400" s="10"/>
    </row>
    <row r="401" spans="10:13">
      <c r="J401" s="81"/>
      <c r="K401" s="10"/>
      <c r="L401" s="10"/>
      <c r="M401" s="10"/>
    </row>
    <row r="402" spans="10:13">
      <c r="J402" s="81"/>
      <c r="K402" s="10"/>
      <c r="L402" s="10"/>
      <c r="M402" s="10"/>
    </row>
    <row r="403" spans="10:13">
      <c r="J403" s="81"/>
      <c r="K403" s="10"/>
      <c r="L403" s="10"/>
      <c r="M403" s="10"/>
    </row>
    <row r="404" spans="10:13">
      <c r="J404" s="81"/>
      <c r="K404" s="10"/>
      <c r="L404" s="10"/>
      <c r="M404" s="10"/>
    </row>
    <row r="405" spans="10:13">
      <c r="J405" s="81"/>
      <c r="K405" s="10"/>
      <c r="L405" s="10"/>
      <c r="M405" s="10"/>
    </row>
    <row r="406" spans="10:13">
      <c r="J406" s="81"/>
      <c r="K406" s="10"/>
      <c r="L406" s="10"/>
      <c r="M406" s="10"/>
    </row>
    <row r="407" spans="10:13">
      <c r="J407" s="81"/>
      <c r="K407" s="10"/>
      <c r="L407" s="10"/>
      <c r="M407" s="10"/>
    </row>
    <row r="408" spans="10:13">
      <c r="J408" s="81"/>
      <c r="K408" s="10"/>
      <c r="L408" s="10"/>
      <c r="M408" s="10"/>
    </row>
    <row r="409" spans="10:13">
      <c r="J409" s="81"/>
      <c r="K409" s="10"/>
      <c r="L409" s="10"/>
      <c r="M409" s="10"/>
    </row>
    <row r="410" spans="10:13">
      <c r="J410" s="81"/>
      <c r="K410" s="10"/>
      <c r="L410" s="10"/>
      <c r="M410" s="10"/>
    </row>
    <row r="411" spans="10:13">
      <c r="J411" s="81"/>
      <c r="K411" s="10"/>
      <c r="L411" s="10"/>
      <c r="M411" s="10"/>
    </row>
    <row r="412" spans="10:13">
      <c r="J412" s="81"/>
      <c r="K412" s="10"/>
      <c r="L412" s="10"/>
      <c r="M412" s="10"/>
    </row>
    <row r="413" spans="10:13">
      <c r="J413" s="81"/>
      <c r="K413" s="10"/>
      <c r="L413" s="10"/>
      <c r="M413" s="10"/>
    </row>
    <row r="414" spans="10:13">
      <c r="J414" s="81"/>
      <c r="K414" s="10"/>
      <c r="L414" s="10"/>
      <c r="M414" s="10"/>
    </row>
    <row r="415" spans="10:13">
      <c r="J415" s="81"/>
      <c r="K415" s="10"/>
      <c r="L415" s="10"/>
      <c r="M415" s="10"/>
    </row>
    <row r="416" spans="10:13">
      <c r="J416" s="81"/>
      <c r="K416" s="10"/>
      <c r="L416" s="10"/>
      <c r="M416" s="10"/>
    </row>
    <row r="417" spans="10:13">
      <c r="J417" s="81"/>
      <c r="K417" s="10"/>
      <c r="L417" s="10"/>
      <c r="M417" s="10"/>
    </row>
    <row r="418" spans="10:13">
      <c r="J418" s="81"/>
      <c r="K418" s="10"/>
      <c r="L418" s="10"/>
      <c r="M418" s="10"/>
    </row>
    <row r="419" spans="10:13">
      <c r="J419" s="81"/>
      <c r="K419" s="10"/>
      <c r="L419" s="10"/>
      <c r="M419" s="10"/>
    </row>
    <row r="420" spans="10:13">
      <c r="J420" s="81"/>
      <c r="K420" s="10"/>
      <c r="L420" s="10"/>
      <c r="M420" s="10"/>
    </row>
    <row r="421" spans="10:13">
      <c r="J421" s="81"/>
      <c r="K421" s="10"/>
      <c r="L421" s="10"/>
      <c r="M421" s="10"/>
    </row>
    <row r="422" spans="10:13">
      <c r="J422" s="81"/>
      <c r="K422" s="10"/>
      <c r="L422" s="10"/>
      <c r="M422" s="10"/>
    </row>
    <row r="423" spans="10:13">
      <c r="J423" s="81"/>
      <c r="K423" s="10"/>
      <c r="L423" s="10"/>
      <c r="M423" s="10"/>
    </row>
    <row r="424" spans="10:13">
      <c r="J424" s="81"/>
      <c r="K424" s="10"/>
      <c r="L424" s="10"/>
      <c r="M424" s="10"/>
    </row>
    <row r="425" spans="10:13">
      <c r="J425" s="81"/>
      <c r="K425" s="10"/>
      <c r="L425" s="10"/>
      <c r="M425" s="10"/>
    </row>
    <row r="426" spans="10:13">
      <c r="J426" s="81"/>
      <c r="K426" s="10"/>
      <c r="L426" s="10"/>
      <c r="M426" s="10"/>
    </row>
    <row r="427" spans="10:13">
      <c r="J427" s="81"/>
      <c r="K427" s="10"/>
      <c r="L427" s="10"/>
      <c r="M427" s="10"/>
    </row>
    <row r="428" spans="10:13">
      <c r="J428" s="81"/>
      <c r="K428" s="10"/>
      <c r="L428" s="10"/>
      <c r="M428" s="10"/>
    </row>
    <row r="429" spans="10:13">
      <c r="J429" s="81"/>
      <c r="K429" s="10"/>
      <c r="L429" s="10"/>
      <c r="M429" s="10"/>
    </row>
    <row r="430" spans="10:13">
      <c r="J430" s="81"/>
      <c r="K430" s="10"/>
      <c r="L430" s="10"/>
      <c r="M430" s="10"/>
    </row>
    <row r="431" spans="10:13">
      <c r="J431" s="81"/>
      <c r="K431" s="10"/>
      <c r="L431" s="10"/>
      <c r="M431" s="10"/>
    </row>
    <row r="432" spans="10:13">
      <c r="J432" s="81"/>
      <c r="K432" s="10"/>
      <c r="L432" s="10"/>
      <c r="M432" s="10"/>
    </row>
    <row r="433" spans="10:13">
      <c r="J433" s="81"/>
      <c r="K433" s="10"/>
      <c r="L433" s="10"/>
      <c r="M433" s="10"/>
    </row>
    <row r="434" spans="10:13">
      <c r="J434" s="81"/>
      <c r="K434" s="10"/>
      <c r="L434" s="10"/>
      <c r="M434" s="10"/>
    </row>
    <row r="435" spans="10:13">
      <c r="J435" s="81"/>
      <c r="K435" s="10"/>
      <c r="L435" s="10"/>
      <c r="M435" s="10"/>
    </row>
    <row r="436" spans="10:13">
      <c r="J436" s="81"/>
      <c r="K436" s="10"/>
      <c r="L436" s="10"/>
      <c r="M436" s="10"/>
    </row>
    <row r="437" spans="10:13">
      <c r="J437" s="81"/>
      <c r="K437" s="10"/>
      <c r="L437" s="10"/>
      <c r="M437" s="10"/>
    </row>
    <row r="438" spans="10:13">
      <c r="J438" s="81"/>
      <c r="K438" s="10"/>
      <c r="L438" s="10"/>
      <c r="M438" s="10"/>
    </row>
    <row r="439" spans="10:13">
      <c r="J439" s="81"/>
      <c r="K439" s="10"/>
      <c r="L439" s="10"/>
      <c r="M439" s="10"/>
    </row>
    <row r="440" spans="10:13">
      <c r="J440" s="81"/>
      <c r="K440" s="10"/>
      <c r="L440" s="10"/>
      <c r="M440" s="10"/>
    </row>
    <row r="441" spans="10:13">
      <c r="J441" s="81"/>
      <c r="K441" s="10"/>
      <c r="L441" s="10"/>
      <c r="M441" s="10"/>
    </row>
    <row r="442" spans="10:13">
      <c r="J442" s="81"/>
      <c r="K442" s="10"/>
      <c r="L442" s="10"/>
      <c r="M442" s="10"/>
    </row>
    <row r="443" spans="10:13">
      <c r="J443" s="81"/>
      <c r="K443" s="10"/>
      <c r="L443" s="10"/>
      <c r="M443" s="10"/>
    </row>
    <row r="444" spans="10:13">
      <c r="J444" s="81"/>
      <c r="K444" s="10"/>
      <c r="L444" s="10"/>
      <c r="M444" s="10"/>
    </row>
    <row r="445" spans="10:13">
      <c r="J445" s="81"/>
      <c r="K445" s="10"/>
      <c r="L445" s="10"/>
      <c r="M445" s="10"/>
    </row>
    <row r="446" spans="10:13">
      <c r="J446" s="81"/>
      <c r="K446" s="10"/>
      <c r="L446" s="10"/>
      <c r="M446" s="10"/>
    </row>
    <row r="447" spans="10:13">
      <c r="J447" s="81"/>
      <c r="K447" s="10"/>
      <c r="L447" s="10"/>
      <c r="M447" s="10"/>
    </row>
    <row r="448" spans="10:13">
      <c r="J448" s="81"/>
      <c r="K448" s="10"/>
      <c r="L448" s="10"/>
      <c r="M448" s="10"/>
    </row>
    <row r="449" spans="10:13">
      <c r="J449" s="81"/>
      <c r="K449" s="10"/>
      <c r="L449" s="10"/>
      <c r="M449" s="10"/>
    </row>
    <row r="450" spans="10:13">
      <c r="J450" s="81"/>
      <c r="K450" s="10"/>
      <c r="L450" s="10"/>
      <c r="M450" s="10"/>
    </row>
    <row r="451" spans="10:13">
      <c r="J451" s="81"/>
      <c r="K451" s="10"/>
      <c r="L451" s="10"/>
      <c r="M451" s="10"/>
    </row>
    <row r="452" spans="10:13">
      <c r="J452" s="81"/>
      <c r="K452" s="10"/>
      <c r="L452" s="10"/>
      <c r="M452" s="10"/>
    </row>
    <row r="453" spans="10:13">
      <c r="J453" s="81"/>
      <c r="K453" s="10"/>
      <c r="L453" s="10"/>
      <c r="M453" s="10"/>
    </row>
    <row r="454" spans="10:13">
      <c r="J454" s="81"/>
      <c r="K454" s="10"/>
      <c r="L454" s="10"/>
      <c r="M454" s="10"/>
    </row>
    <row r="455" spans="10:13">
      <c r="J455" s="81"/>
      <c r="K455" s="10"/>
      <c r="L455" s="10"/>
      <c r="M455" s="10"/>
    </row>
    <row r="456" spans="10:13">
      <c r="J456" s="81"/>
      <c r="K456" s="10"/>
      <c r="L456" s="10"/>
      <c r="M456" s="10"/>
    </row>
    <row r="457" spans="10:13">
      <c r="J457" s="81"/>
      <c r="K457" s="10"/>
      <c r="L457" s="10"/>
      <c r="M457" s="10"/>
    </row>
    <row r="458" spans="10:13">
      <c r="J458" s="81"/>
      <c r="K458" s="10"/>
      <c r="L458" s="10"/>
      <c r="M458" s="10"/>
    </row>
    <row r="459" spans="10:13">
      <c r="J459" s="81"/>
      <c r="K459" s="10"/>
      <c r="L459" s="10"/>
      <c r="M459" s="10"/>
    </row>
    <row r="460" spans="10:13">
      <c r="J460" s="81"/>
      <c r="K460" s="10"/>
      <c r="L460" s="10"/>
      <c r="M460" s="10"/>
    </row>
    <row r="461" spans="10:13">
      <c r="J461" s="81"/>
      <c r="K461" s="10"/>
      <c r="L461" s="10"/>
      <c r="M461" s="10"/>
    </row>
    <row r="462" spans="10:13">
      <c r="J462" s="81"/>
      <c r="K462" s="10"/>
      <c r="L462" s="10"/>
      <c r="M462" s="10"/>
    </row>
    <row r="463" spans="10:13">
      <c r="J463" s="81"/>
      <c r="K463" s="10"/>
      <c r="L463" s="10"/>
      <c r="M463" s="10"/>
    </row>
    <row r="464" spans="10:13">
      <c r="J464" s="81"/>
      <c r="K464" s="10"/>
      <c r="L464" s="10"/>
      <c r="M464" s="10"/>
    </row>
    <row r="465" spans="10:13">
      <c r="J465" s="81"/>
      <c r="K465" s="10"/>
      <c r="L465" s="10"/>
      <c r="M465" s="10"/>
    </row>
    <row r="466" spans="10:13">
      <c r="J466" s="81"/>
      <c r="K466" s="10"/>
      <c r="L466" s="10"/>
      <c r="M466" s="10"/>
    </row>
    <row r="467" spans="10:13">
      <c r="J467" s="81"/>
      <c r="K467" s="10"/>
      <c r="L467" s="10"/>
      <c r="M467" s="10"/>
    </row>
    <row r="468" spans="10:13">
      <c r="J468" s="81"/>
      <c r="K468" s="10"/>
      <c r="L468" s="10"/>
      <c r="M468" s="10"/>
    </row>
    <row r="469" spans="10:13">
      <c r="J469" s="81"/>
      <c r="K469" s="10"/>
      <c r="L469" s="10"/>
      <c r="M469" s="10"/>
    </row>
    <row r="470" spans="10:13">
      <c r="J470" s="81"/>
      <c r="K470" s="10"/>
      <c r="L470" s="10"/>
      <c r="M470" s="10"/>
    </row>
    <row r="471" spans="10:13">
      <c r="J471" s="81"/>
      <c r="K471" s="10"/>
      <c r="L471" s="10"/>
      <c r="M471" s="10"/>
    </row>
    <row r="472" spans="10:13">
      <c r="J472" s="81"/>
      <c r="K472" s="10"/>
      <c r="L472" s="10"/>
      <c r="M472" s="10"/>
    </row>
    <row r="473" spans="10:13">
      <c r="J473" s="81"/>
      <c r="K473" s="10"/>
      <c r="L473" s="10"/>
      <c r="M473" s="10"/>
    </row>
    <row r="474" spans="10:13">
      <c r="J474" s="81"/>
      <c r="K474" s="10"/>
      <c r="L474" s="10"/>
      <c r="M474" s="10"/>
    </row>
    <row r="475" spans="10:13">
      <c r="J475" s="81"/>
      <c r="K475" s="10"/>
      <c r="L475" s="10"/>
      <c r="M475" s="10"/>
    </row>
    <row r="476" spans="10:13">
      <c r="J476" s="81"/>
      <c r="K476" s="10"/>
      <c r="L476" s="10"/>
      <c r="M476" s="10"/>
    </row>
    <row r="477" spans="10:13">
      <c r="J477" s="81"/>
      <c r="K477" s="10"/>
      <c r="L477" s="10"/>
      <c r="M477" s="10"/>
    </row>
    <row r="478" spans="10:13">
      <c r="J478" s="81"/>
      <c r="K478" s="10"/>
      <c r="L478" s="10"/>
      <c r="M478" s="10"/>
    </row>
    <row r="479" spans="10:13">
      <c r="J479" s="81"/>
      <c r="K479" s="10"/>
      <c r="L479" s="10"/>
      <c r="M479" s="10"/>
    </row>
    <row r="480" spans="10:13">
      <c r="J480" s="81"/>
      <c r="K480" s="10"/>
      <c r="L480" s="10"/>
      <c r="M480" s="10"/>
    </row>
    <row r="481" spans="10:13">
      <c r="J481" s="81"/>
      <c r="K481" s="10"/>
      <c r="L481" s="10"/>
      <c r="M481" s="10"/>
    </row>
    <row r="482" spans="10:13">
      <c r="J482" s="81"/>
      <c r="K482" s="10"/>
      <c r="L482" s="10"/>
      <c r="M482" s="10"/>
    </row>
    <row r="483" spans="10:13">
      <c r="J483" s="81"/>
      <c r="K483" s="10"/>
      <c r="L483" s="10"/>
      <c r="M483" s="10"/>
    </row>
    <row r="484" spans="10:13">
      <c r="J484" s="81"/>
      <c r="K484" s="10"/>
      <c r="L484" s="10"/>
      <c r="M484" s="10"/>
    </row>
    <row r="485" spans="10:13">
      <c r="J485" s="81"/>
      <c r="K485" s="10"/>
      <c r="L485" s="10"/>
      <c r="M485" s="10"/>
    </row>
    <row r="486" spans="10:13">
      <c r="J486" s="81"/>
      <c r="K486" s="10"/>
      <c r="L486" s="10"/>
      <c r="M486" s="10"/>
    </row>
    <row r="487" spans="10:13">
      <c r="J487" s="81"/>
      <c r="K487" s="10"/>
      <c r="L487" s="10"/>
      <c r="M487" s="10"/>
    </row>
    <row r="488" spans="10:13">
      <c r="J488" s="81"/>
      <c r="K488" s="10"/>
      <c r="L488" s="10"/>
      <c r="M488" s="10"/>
    </row>
    <row r="489" spans="10:13">
      <c r="J489" s="81"/>
      <c r="K489" s="10"/>
      <c r="L489" s="10"/>
      <c r="M489" s="10"/>
    </row>
    <row r="490" spans="10:13">
      <c r="J490" s="81"/>
      <c r="K490" s="10"/>
      <c r="L490" s="10"/>
      <c r="M490" s="10"/>
    </row>
    <row r="491" spans="10:13">
      <c r="J491" s="81"/>
      <c r="K491" s="10"/>
      <c r="L491" s="10"/>
      <c r="M491" s="10"/>
    </row>
    <row r="492" spans="10:13">
      <c r="J492" s="81"/>
      <c r="K492" s="10"/>
      <c r="L492" s="10"/>
      <c r="M492" s="10"/>
    </row>
    <row r="493" spans="10:13">
      <c r="J493" s="81"/>
      <c r="K493" s="10"/>
      <c r="L493" s="10"/>
      <c r="M493" s="10"/>
    </row>
    <row r="494" spans="10:13">
      <c r="J494" s="81"/>
      <c r="K494" s="10"/>
      <c r="L494" s="10"/>
      <c r="M494" s="10"/>
    </row>
    <row r="495" spans="10:13">
      <c r="J495" s="81"/>
      <c r="K495" s="10"/>
      <c r="L495" s="10"/>
      <c r="M495" s="10"/>
    </row>
    <row r="496" spans="10:13">
      <c r="J496" s="81"/>
      <c r="K496" s="10"/>
      <c r="L496" s="10"/>
      <c r="M496" s="10"/>
    </row>
    <row r="497" spans="10:13">
      <c r="J497" s="81"/>
      <c r="K497" s="10"/>
      <c r="L497" s="10"/>
      <c r="M497" s="10"/>
    </row>
    <row r="498" spans="10:13">
      <c r="J498" s="81"/>
      <c r="K498" s="10"/>
      <c r="L498" s="10"/>
      <c r="M498" s="10"/>
    </row>
    <row r="499" spans="10:13">
      <c r="J499" s="81"/>
      <c r="K499" s="10"/>
      <c r="L499" s="10"/>
      <c r="M499" s="10"/>
    </row>
    <row r="500" spans="10:13">
      <c r="J500" s="81"/>
      <c r="K500" s="10"/>
      <c r="L500" s="10"/>
      <c r="M500" s="10"/>
    </row>
    <row r="501" spans="10:13">
      <c r="J501" s="81"/>
      <c r="K501" s="10"/>
      <c r="L501" s="10"/>
      <c r="M501" s="10"/>
    </row>
    <row r="502" spans="10:13">
      <c r="J502" s="81"/>
      <c r="K502" s="10"/>
      <c r="L502" s="10"/>
      <c r="M502" s="10"/>
    </row>
    <row r="503" spans="10:13">
      <c r="J503" s="81"/>
      <c r="K503" s="10"/>
      <c r="L503" s="10"/>
      <c r="M503" s="10"/>
    </row>
    <row r="504" spans="10:13">
      <c r="J504" s="81"/>
      <c r="K504" s="10"/>
      <c r="L504" s="10"/>
      <c r="M504" s="10"/>
    </row>
    <row r="505" spans="10:13">
      <c r="J505" s="81"/>
      <c r="K505" s="10"/>
      <c r="L505" s="10"/>
      <c r="M505" s="10"/>
    </row>
    <row r="506" spans="10:13">
      <c r="J506" s="81"/>
      <c r="K506" s="10"/>
      <c r="L506" s="10"/>
      <c r="M506" s="10"/>
    </row>
    <row r="507" spans="10:13">
      <c r="J507" s="81"/>
      <c r="K507" s="10"/>
      <c r="L507" s="10"/>
      <c r="M507" s="10"/>
    </row>
    <row r="508" spans="10:13">
      <c r="J508" s="81"/>
      <c r="K508" s="10"/>
      <c r="L508" s="10"/>
      <c r="M508" s="10"/>
    </row>
    <row r="509" spans="10:13">
      <c r="J509" s="81"/>
      <c r="K509" s="10"/>
      <c r="L509" s="10"/>
      <c r="M509" s="10"/>
    </row>
    <row r="510" spans="10:13">
      <c r="J510" s="81"/>
      <c r="K510" s="10"/>
      <c r="L510" s="10"/>
      <c r="M510" s="10"/>
    </row>
    <row r="511" spans="10:13">
      <c r="J511" s="81"/>
      <c r="K511" s="10"/>
      <c r="L511" s="10"/>
      <c r="M511" s="10"/>
    </row>
    <row r="512" spans="10:13">
      <c r="J512" s="81"/>
      <c r="K512" s="10"/>
      <c r="L512" s="10"/>
      <c r="M512" s="10"/>
    </row>
    <row r="513" spans="10:13">
      <c r="J513" s="81"/>
      <c r="K513" s="10"/>
      <c r="L513" s="10"/>
      <c r="M513" s="10"/>
    </row>
    <row r="514" spans="10:13">
      <c r="J514" s="81"/>
      <c r="K514" s="10"/>
      <c r="L514" s="10"/>
      <c r="M514" s="10"/>
    </row>
    <row r="515" spans="10:13">
      <c r="J515" s="81"/>
      <c r="K515" s="10"/>
      <c r="L515" s="10"/>
      <c r="M515" s="10"/>
    </row>
    <row r="516" spans="10:13">
      <c r="J516" s="81"/>
      <c r="K516" s="10"/>
      <c r="L516" s="10"/>
      <c r="M516" s="10"/>
    </row>
    <row r="517" spans="10:13">
      <c r="J517" s="81"/>
      <c r="K517" s="10"/>
      <c r="L517" s="10"/>
      <c r="M517" s="10"/>
    </row>
    <row r="518" spans="10:13">
      <c r="J518" s="81"/>
      <c r="K518" s="10"/>
      <c r="L518" s="10"/>
      <c r="M518" s="10"/>
    </row>
    <row r="519" spans="10:13">
      <c r="J519" s="81"/>
      <c r="K519" s="10"/>
      <c r="L519" s="10"/>
      <c r="M519" s="10"/>
    </row>
    <row r="520" spans="10:13">
      <c r="J520" s="81"/>
      <c r="K520" s="10"/>
      <c r="L520" s="10"/>
      <c r="M520" s="10"/>
    </row>
    <row r="521" spans="10:13">
      <c r="J521" s="81"/>
      <c r="K521" s="10"/>
      <c r="L521" s="10"/>
      <c r="M521" s="10"/>
    </row>
    <row r="522" spans="10:13">
      <c r="J522" s="81"/>
      <c r="K522" s="10"/>
      <c r="L522" s="10"/>
      <c r="M522" s="10"/>
    </row>
    <row r="523" spans="10:13">
      <c r="J523" s="81"/>
      <c r="K523" s="10"/>
      <c r="L523" s="10"/>
      <c r="M523" s="10"/>
    </row>
    <row r="524" spans="10:13">
      <c r="J524" s="81"/>
      <c r="K524" s="10"/>
      <c r="L524" s="10"/>
      <c r="M524" s="10"/>
    </row>
    <row r="525" spans="10:13">
      <c r="J525" s="81"/>
      <c r="K525" s="10"/>
      <c r="L525" s="10"/>
      <c r="M525" s="10"/>
    </row>
    <row r="526" spans="10:13">
      <c r="J526" s="81"/>
      <c r="K526" s="10"/>
      <c r="L526" s="10"/>
      <c r="M526" s="10"/>
    </row>
    <row r="527" spans="10:13">
      <c r="J527" s="81"/>
      <c r="K527" s="10"/>
      <c r="L527" s="10"/>
      <c r="M527" s="10"/>
    </row>
    <row r="528" spans="10:13">
      <c r="J528" s="81"/>
      <c r="K528" s="10"/>
      <c r="L528" s="10"/>
      <c r="M528" s="10"/>
    </row>
    <row r="529" spans="10:13">
      <c r="J529" s="81"/>
      <c r="K529" s="10"/>
      <c r="L529" s="10"/>
      <c r="M529" s="10"/>
    </row>
    <row r="530" spans="10:13">
      <c r="J530" s="81"/>
      <c r="K530" s="10"/>
      <c r="L530" s="10"/>
      <c r="M530" s="10"/>
    </row>
    <row r="531" spans="10:13">
      <c r="J531" s="81"/>
      <c r="K531" s="10"/>
      <c r="L531" s="10"/>
      <c r="M531" s="10"/>
    </row>
    <row r="532" spans="10:13">
      <c r="J532" s="81"/>
      <c r="K532" s="10"/>
      <c r="L532" s="10"/>
      <c r="M532" s="10"/>
    </row>
    <row r="533" spans="10:13">
      <c r="J533" s="81"/>
      <c r="K533" s="10"/>
      <c r="L533" s="10"/>
      <c r="M533" s="10"/>
    </row>
    <row r="534" spans="10:13">
      <c r="J534" s="81"/>
      <c r="K534" s="10"/>
      <c r="L534" s="10"/>
      <c r="M534" s="10"/>
    </row>
    <row r="535" spans="10:13">
      <c r="J535" s="81"/>
      <c r="K535" s="10"/>
      <c r="L535" s="10"/>
      <c r="M535" s="10"/>
    </row>
    <row r="536" spans="10:13">
      <c r="J536" s="81"/>
      <c r="K536" s="10"/>
      <c r="L536" s="10"/>
      <c r="M536" s="10"/>
    </row>
    <row r="537" spans="10:13">
      <c r="J537" s="81"/>
      <c r="K537" s="10"/>
      <c r="L537" s="10"/>
      <c r="M537" s="10"/>
    </row>
    <row r="538" spans="10:13">
      <c r="J538" s="81"/>
      <c r="K538" s="10"/>
      <c r="L538" s="10"/>
      <c r="M538" s="10"/>
    </row>
    <row r="539" spans="10:13">
      <c r="J539" s="81"/>
      <c r="K539" s="10"/>
      <c r="L539" s="10"/>
      <c r="M539" s="10"/>
    </row>
    <row r="540" spans="10:13">
      <c r="J540" s="81"/>
      <c r="K540" s="10"/>
      <c r="L540" s="10"/>
      <c r="M540" s="10"/>
    </row>
    <row r="541" spans="10:13">
      <c r="J541" s="81"/>
      <c r="K541" s="10"/>
      <c r="L541" s="10"/>
      <c r="M541" s="10"/>
    </row>
    <row r="542" spans="10:13">
      <c r="J542" s="81"/>
      <c r="K542" s="10"/>
      <c r="L542" s="10"/>
      <c r="M542" s="10"/>
    </row>
    <row r="543" spans="10:13">
      <c r="J543" s="81"/>
      <c r="K543" s="10"/>
      <c r="L543" s="10"/>
      <c r="M543" s="10"/>
    </row>
    <row r="544" spans="10:13">
      <c r="J544" s="81"/>
      <c r="K544" s="10"/>
      <c r="L544" s="10"/>
      <c r="M544" s="10"/>
    </row>
    <row r="545" spans="10:13">
      <c r="J545" s="81"/>
      <c r="K545" s="10"/>
      <c r="L545" s="10"/>
      <c r="M545" s="10"/>
    </row>
    <row r="546" spans="10:13">
      <c r="J546" s="81"/>
      <c r="K546" s="10"/>
      <c r="L546" s="10"/>
      <c r="M546" s="10"/>
    </row>
    <row r="547" spans="10:13">
      <c r="J547" s="81"/>
      <c r="K547" s="10"/>
      <c r="L547" s="10"/>
      <c r="M547" s="10"/>
    </row>
    <row r="548" spans="10:13">
      <c r="J548" s="81"/>
      <c r="K548" s="10"/>
      <c r="L548" s="10"/>
      <c r="M548" s="10"/>
    </row>
    <row r="549" spans="10:13">
      <c r="J549" s="81"/>
      <c r="K549" s="10"/>
      <c r="L549" s="10"/>
      <c r="M549" s="10"/>
    </row>
    <row r="550" spans="10:13">
      <c r="J550" s="81"/>
      <c r="K550" s="10"/>
      <c r="L550" s="10"/>
      <c r="M550" s="10"/>
    </row>
    <row r="551" spans="10:13">
      <c r="J551" s="81"/>
      <c r="K551" s="10"/>
      <c r="L551" s="10"/>
      <c r="M551" s="10"/>
    </row>
    <row r="552" spans="10:13">
      <c r="J552" s="81"/>
      <c r="K552" s="10"/>
      <c r="L552" s="10"/>
      <c r="M552" s="10"/>
    </row>
    <row r="553" spans="10:13">
      <c r="J553" s="81"/>
      <c r="K553" s="10"/>
      <c r="L553" s="10"/>
      <c r="M553" s="10"/>
    </row>
    <row r="554" spans="10:13">
      <c r="J554" s="81"/>
      <c r="K554" s="10"/>
      <c r="L554" s="10"/>
      <c r="M554" s="10"/>
    </row>
    <row r="555" spans="10:13">
      <c r="J555" s="81"/>
      <c r="K555" s="10"/>
      <c r="L555" s="10"/>
      <c r="M555" s="10"/>
    </row>
    <row r="556" spans="10:13">
      <c r="J556" s="81"/>
      <c r="K556" s="10"/>
      <c r="L556" s="10"/>
      <c r="M556" s="10"/>
    </row>
    <row r="557" spans="10:13">
      <c r="J557" s="81"/>
      <c r="K557" s="10"/>
      <c r="L557" s="10"/>
      <c r="M557" s="10"/>
    </row>
    <row r="558" spans="10:13">
      <c r="J558" s="81"/>
      <c r="K558" s="10"/>
      <c r="L558" s="10"/>
      <c r="M558" s="10"/>
    </row>
    <row r="559" spans="10:13">
      <c r="J559" s="81"/>
      <c r="K559" s="10"/>
      <c r="L559" s="10"/>
      <c r="M559" s="10"/>
    </row>
    <row r="560" spans="10:13">
      <c r="J560" s="81"/>
      <c r="K560" s="10"/>
      <c r="L560" s="10"/>
      <c r="M560" s="10"/>
    </row>
    <row r="561" spans="10:13">
      <c r="J561" s="81"/>
      <c r="K561" s="10"/>
      <c r="L561" s="10"/>
      <c r="M561" s="10"/>
    </row>
    <row r="562" spans="10:13">
      <c r="J562" s="81"/>
      <c r="K562" s="10"/>
      <c r="L562" s="10"/>
      <c r="M562" s="10"/>
    </row>
    <row r="563" spans="10:13">
      <c r="J563" s="81"/>
      <c r="K563" s="10"/>
      <c r="L563" s="10"/>
      <c r="M563" s="10"/>
    </row>
    <row r="564" spans="10:13">
      <c r="J564" s="81"/>
      <c r="K564" s="10"/>
      <c r="L564" s="10"/>
      <c r="M564" s="10"/>
    </row>
    <row r="565" spans="10:13">
      <c r="J565" s="81"/>
      <c r="K565" s="10"/>
      <c r="L565" s="10"/>
      <c r="M565" s="10"/>
    </row>
    <row r="566" spans="10:13">
      <c r="J566" s="81"/>
      <c r="K566" s="10"/>
      <c r="L566" s="10"/>
      <c r="M566" s="10"/>
    </row>
    <row r="567" spans="10:13">
      <c r="J567" s="81"/>
      <c r="K567" s="10"/>
      <c r="L567" s="10"/>
      <c r="M567" s="10"/>
    </row>
    <row r="568" spans="10:13">
      <c r="J568" s="81"/>
      <c r="K568" s="10"/>
      <c r="L568" s="10"/>
      <c r="M568" s="10"/>
    </row>
    <row r="569" spans="10:13">
      <c r="J569" s="81"/>
      <c r="K569" s="10"/>
      <c r="L569" s="10"/>
      <c r="M569" s="10"/>
    </row>
    <row r="570" spans="10:13">
      <c r="J570" s="81"/>
      <c r="K570" s="10"/>
      <c r="L570" s="10"/>
      <c r="M570" s="10"/>
    </row>
    <row r="571" spans="10:13">
      <c r="J571" s="81"/>
      <c r="K571" s="10"/>
      <c r="L571" s="10"/>
      <c r="M571" s="10"/>
    </row>
    <row r="572" spans="10:13">
      <c r="J572" s="81"/>
      <c r="K572" s="10"/>
      <c r="L572" s="10"/>
      <c r="M572" s="10"/>
    </row>
    <row r="573" spans="10:13">
      <c r="J573" s="81"/>
      <c r="K573" s="10"/>
      <c r="L573" s="10"/>
      <c r="M573" s="10"/>
    </row>
    <row r="574" spans="10:13">
      <c r="J574" s="81"/>
      <c r="K574" s="10"/>
      <c r="L574" s="10"/>
      <c r="M574" s="10"/>
    </row>
    <row r="575" spans="10:13">
      <c r="J575" s="81"/>
      <c r="K575" s="10"/>
      <c r="L575" s="10"/>
      <c r="M575" s="10"/>
    </row>
    <row r="576" spans="10:13">
      <c r="J576" s="81"/>
      <c r="K576" s="10"/>
      <c r="L576" s="10"/>
      <c r="M576" s="10"/>
    </row>
    <row r="577" spans="10:13">
      <c r="J577" s="81"/>
      <c r="K577" s="10"/>
      <c r="L577" s="10"/>
      <c r="M577" s="10"/>
    </row>
    <row r="578" spans="10:13">
      <c r="J578" s="81"/>
      <c r="K578" s="10"/>
      <c r="L578" s="10"/>
      <c r="M578" s="10"/>
    </row>
    <row r="579" spans="10:13">
      <c r="J579" s="81"/>
      <c r="K579" s="10"/>
      <c r="L579" s="10"/>
      <c r="M579" s="10"/>
    </row>
    <row r="580" spans="10:13">
      <c r="J580" s="81"/>
      <c r="K580" s="10"/>
      <c r="L580" s="10"/>
      <c r="M580" s="10"/>
    </row>
    <row r="581" spans="10:13">
      <c r="J581" s="81"/>
      <c r="K581" s="10"/>
      <c r="L581" s="10"/>
      <c r="M581" s="10"/>
    </row>
    <row r="582" spans="10:13">
      <c r="J582" s="81"/>
      <c r="K582" s="10"/>
      <c r="L582" s="10"/>
      <c r="M582" s="10"/>
    </row>
    <row r="583" spans="10:13">
      <c r="J583" s="81"/>
      <c r="K583" s="10"/>
      <c r="L583" s="10"/>
      <c r="M583" s="10"/>
    </row>
    <row r="584" spans="10:13">
      <c r="J584" s="81"/>
      <c r="K584" s="10"/>
      <c r="L584" s="10"/>
      <c r="M584" s="10"/>
    </row>
    <row r="585" spans="10:13">
      <c r="J585" s="81"/>
      <c r="K585" s="10"/>
      <c r="L585" s="10"/>
      <c r="M585" s="10"/>
    </row>
    <row r="586" spans="10:13">
      <c r="J586" s="81"/>
      <c r="K586" s="10"/>
      <c r="L586" s="10"/>
      <c r="M586" s="10"/>
    </row>
    <row r="587" spans="10:13">
      <c r="J587" s="81"/>
      <c r="K587" s="10"/>
      <c r="L587" s="10"/>
      <c r="M587" s="10"/>
    </row>
    <row r="588" spans="10:13">
      <c r="J588" s="81"/>
      <c r="K588" s="10"/>
      <c r="L588" s="10"/>
      <c r="M588" s="10"/>
    </row>
    <row r="589" spans="10:13">
      <c r="J589" s="81"/>
      <c r="K589" s="10"/>
      <c r="L589" s="10"/>
      <c r="M589" s="10"/>
    </row>
    <row r="590" spans="10:13">
      <c r="J590" s="81"/>
      <c r="K590" s="10"/>
      <c r="L590" s="10"/>
      <c r="M590" s="10"/>
    </row>
    <row r="591" spans="10:13">
      <c r="J591" s="81"/>
      <c r="K591" s="10"/>
      <c r="L591" s="10"/>
      <c r="M591" s="10"/>
    </row>
    <row r="592" spans="10:13">
      <c r="J592" s="81"/>
      <c r="K592" s="10"/>
      <c r="L592" s="10"/>
      <c r="M592" s="10"/>
    </row>
    <row r="593" spans="10:13">
      <c r="J593" s="81"/>
      <c r="K593" s="10"/>
      <c r="L593" s="10"/>
      <c r="M593" s="10"/>
    </row>
    <row r="594" spans="10:13">
      <c r="J594" s="81"/>
      <c r="K594" s="10"/>
      <c r="L594" s="10"/>
      <c r="M594" s="10"/>
    </row>
    <row r="595" spans="10:13">
      <c r="J595" s="81"/>
      <c r="K595" s="10"/>
      <c r="L595" s="10"/>
      <c r="M595" s="10"/>
    </row>
    <row r="596" spans="10:13">
      <c r="J596" s="81"/>
      <c r="K596" s="10"/>
      <c r="L596" s="10"/>
      <c r="M596" s="10"/>
    </row>
    <row r="597" spans="10:13">
      <c r="J597" s="81"/>
      <c r="K597" s="10"/>
      <c r="L597" s="10"/>
      <c r="M597" s="10"/>
    </row>
    <row r="598" spans="10:13">
      <c r="J598" s="81"/>
      <c r="K598" s="10"/>
      <c r="L598" s="10"/>
      <c r="M598" s="10"/>
    </row>
    <row r="599" spans="10:13">
      <c r="J599" s="81"/>
      <c r="K599" s="10"/>
      <c r="L599" s="10"/>
      <c r="M599" s="10"/>
    </row>
    <row r="600" spans="10:13">
      <c r="J600" s="81"/>
      <c r="K600" s="10"/>
      <c r="L600" s="10"/>
      <c r="M600" s="10"/>
    </row>
    <row r="601" spans="10:13">
      <c r="J601" s="81"/>
      <c r="K601" s="10"/>
      <c r="L601" s="10"/>
      <c r="M601" s="10"/>
    </row>
    <row r="602" spans="10:13">
      <c r="J602" s="81"/>
      <c r="K602" s="10"/>
      <c r="L602" s="10"/>
      <c r="M602" s="10"/>
    </row>
    <row r="603" spans="10:13">
      <c r="J603" s="81"/>
      <c r="K603" s="10"/>
      <c r="L603" s="10"/>
      <c r="M603" s="10"/>
    </row>
    <row r="604" spans="10:13">
      <c r="J604" s="81"/>
      <c r="K604" s="10"/>
      <c r="L604" s="10"/>
      <c r="M604" s="10"/>
    </row>
    <row r="605" spans="10:13">
      <c r="J605" s="81"/>
      <c r="K605" s="10"/>
      <c r="L605" s="10"/>
      <c r="M605" s="10"/>
    </row>
    <row r="606" spans="10:13">
      <c r="J606" s="81"/>
      <c r="K606" s="10"/>
      <c r="L606" s="10"/>
      <c r="M606" s="10"/>
    </row>
    <row r="607" spans="10:13">
      <c r="J607" s="81"/>
      <c r="K607" s="10"/>
      <c r="L607" s="10"/>
      <c r="M607" s="10"/>
    </row>
    <row r="608" spans="10:13">
      <c r="J608" s="81"/>
      <c r="K608" s="10"/>
      <c r="L608" s="10"/>
      <c r="M608" s="10"/>
    </row>
    <row r="609" spans="10:13">
      <c r="J609" s="81"/>
      <c r="K609" s="10"/>
      <c r="L609" s="10"/>
      <c r="M609" s="10"/>
    </row>
    <row r="610" spans="10:13">
      <c r="J610" s="81"/>
      <c r="K610" s="10"/>
      <c r="L610" s="10"/>
      <c r="M610" s="10"/>
    </row>
    <row r="611" spans="10:13">
      <c r="J611" s="81"/>
      <c r="K611" s="10"/>
      <c r="L611" s="10"/>
      <c r="M611" s="10"/>
    </row>
    <row r="612" spans="10:13">
      <c r="J612" s="81"/>
      <c r="K612" s="10"/>
      <c r="L612" s="10"/>
      <c r="M612" s="10"/>
    </row>
    <row r="613" spans="10:13">
      <c r="J613" s="81"/>
      <c r="K613" s="10"/>
      <c r="L613" s="10"/>
      <c r="M613" s="10"/>
    </row>
    <row r="614" spans="10:13">
      <c r="J614" s="81"/>
      <c r="K614" s="10"/>
      <c r="L614" s="10"/>
      <c r="M614" s="10"/>
    </row>
    <row r="615" spans="10:13">
      <c r="J615" s="81"/>
      <c r="K615" s="10"/>
      <c r="L615" s="10"/>
      <c r="M615" s="10"/>
    </row>
    <row r="616" spans="10:13">
      <c r="J616" s="81"/>
      <c r="K616" s="10"/>
      <c r="L616" s="10"/>
      <c r="M616" s="10"/>
    </row>
    <row r="617" spans="10:13">
      <c r="J617" s="81"/>
      <c r="K617" s="10"/>
      <c r="L617" s="10"/>
      <c r="M617" s="10"/>
    </row>
    <row r="618" spans="10:13">
      <c r="J618" s="81"/>
      <c r="K618" s="10"/>
      <c r="L618" s="10"/>
      <c r="M618" s="10"/>
    </row>
    <row r="619" spans="10:13">
      <c r="J619" s="81"/>
      <c r="K619" s="10"/>
      <c r="L619" s="10"/>
      <c r="M619" s="10"/>
    </row>
    <row r="620" spans="10:13">
      <c r="J620" s="81"/>
      <c r="K620" s="10"/>
      <c r="L620" s="10"/>
      <c r="M620" s="10"/>
    </row>
    <row r="621" spans="10:13">
      <c r="J621" s="81"/>
      <c r="K621" s="10"/>
      <c r="L621" s="10"/>
      <c r="M621" s="10"/>
    </row>
    <row r="622" spans="10:13">
      <c r="J622" s="81"/>
      <c r="K622" s="10"/>
      <c r="L622" s="10"/>
      <c r="M622" s="10"/>
    </row>
    <row r="623" spans="10:13">
      <c r="J623" s="81"/>
      <c r="K623" s="10"/>
      <c r="L623" s="10"/>
      <c r="M623" s="10"/>
    </row>
    <row r="624" spans="10:13">
      <c r="J624" s="81"/>
      <c r="K624" s="10"/>
      <c r="L624" s="10"/>
      <c r="M624" s="10"/>
    </row>
    <row r="625" spans="10:13">
      <c r="J625" s="81"/>
      <c r="K625" s="10"/>
      <c r="L625" s="10"/>
      <c r="M625" s="10"/>
    </row>
    <row r="626" spans="10:13">
      <c r="J626" s="81"/>
      <c r="K626" s="10"/>
      <c r="L626" s="10"/>
      <c r="M626" s="10"/>
    </row>
    <row r="627" spans="10:13">
      <c r="J627" s="81"/>
      <c r="K627" s="10"/>
      <c r="L627" s="10"/>
      <c r="M627" s="10"/>
    </row>
    <row r="628" spans="10:13">
      <c r="J628" s="81"/>
      <c r="K628" s="10"/>
      <c r="L628" s="10"/>
      <c r="M628" s="10"/>
    </row>
    <row r="629" spans="10:13">
      <c r="J629" s="81"/>
      <c r="K629" s="10"/>
      <c r="L629" s="10"/>
      <c r="M629" s="10"/>
    </row>
    <row r="630" spans="10:13">
      <c r="J630" s="81"/>
      <c r="K630" s="10"/>
      <c r="L630" s="10"/>
      <c r="M630" s="10"/>
    </row>
    <row r="631" spans="10:13">
      <c r="J631" s="81"/>
      <c r="K631" s="10"/>
      <c r="L631" s="10"/>
      <c r="M631" s="10"/>
    </row>
    <row r="632" spans="10:13">
      <c r="J632" s="81"/>
      <c r="K632" s="10"/>
      <c r="L632" s="10"/>
      <c r="M632" s="10"/>
    </row>
    <row r="633" spans="10:13">
      <c r="J633" s="81"/>
      <c r="K633" s="10"/>
      <c r="L633" s="10"/>
      <c r="M633" s="10"/>
    </row>
    <row r="634" spans="10:13">
      <c r="J634" s="81"/>
      <c r="K634" s="10"/>
      <c r="L634" s="10"/>
      <c r="M634" s="10"/>
    </row>
    <row r="635" spans="10:13">
      <c r="J635" s="81"/>
      <c r="K635" s="10"/>
      <c r="L635" s="10"/>
      <c r="M635" s="10"/>
    </row>
    <row r="636" spans="10:13">
      <c r="J636" s="81"/>
      <c r="K636" s="10"/>
      <c r="L636" s="10"/>
      <c r="M636" s="10"/>
    </row>
    <row r="637" spans="10:13">
      <c r="J637" s="81"/>
      <c r="K637" s="10"/>
      <c r="L637" s="10"/>
      <c r="M637" s="10"/>
    </row>
    <row r="638" spans="10:13">
      <c r="J638" s="81"/>
      <c r="K638" s="10"/>
      <c r="L638" s="10"/>
      <c r="M638" s="10"/>
    </row>
    <row r="639" spans="10:13">
      <c r="J639" s="81"/>
      <c r="K639" s="10"/>
      <c r="L639" s="10"/>
      <c r="M639" s="10"/>
    </row>
    <row r="640" spans="10:13">
      <c r="J640" s="81"/>
      <c r="K640" s="10"/>
      <c r="L640" s="10"/>
      <c r="M640" s="10"/>
    </row>
    <row r="641" spans="10:13">
      <c r="J641" s="81"/>
      <c r="K641" s="10"/>
      <c r="L641" s="10"/>
      <c r="M641" s="10"/>
    </row>
    <row r="642" spans="10:13">
      <c r="J642" s="81"/>
      <c r="K642" s="10"/>
      <c r="L642" s="10"/>
      <c r="M642" s="10"/>
    </row>
    <row r="643" spans="10:13">
      <c r="J643" s="81"/>
      <c r="K643" s="10"/>
      <c r="L643" s="10"/>
      <c r="M643" s="10"/>
    </row>
    <row r="644" spans="10:13">
      <c r="J644" s="81"/>
      <c r="K644" s="10"/>
      <c r="L644" s="10"/>
      <c r="M644" s="10"/>
    </row>
    <row r="645" spans="10:13">
      <c r="J645" s="81"/>
      <c r="K645" s="10"/>
      <c r="L645" s="10"/>
      <c r="M645" s="10"/>
    </row>
    <row r="646" spans="10:13">
      <c r="J646" s="81"/>
      <c r="K646" s="10"/>
      <c r="L646" s="10"/>
      <c r="M646" s="10"/>
    </row>
    <row r="647" spans="10:13">
      <c r="J647" s="81"/>
      <c r="K647" s="10"/>
      <c r="L647" s="10"/>
      <c r="M647" s="10"/>
    </row>
    <row r="648" spans="10:13">
      <c r="J648" s="81"/>
      <c r="K648" s="10"/>
      <c r="L648" s="10"/>
      <c r="M648" s="10"/>
    </row>
    <row r="649" spans="10:13">
      <c r="J649" s="81"/>
      <c r="K649" s="10"/>
      <c r="L649" s="10"/>
      <c r="M649" s="10"/>
    </row>
    <row r="650" spans="10:13">
      <c r="J650" s="81"/>
      <c r="K650" s="10"/>
      <c r="L650" s="10"/>
      <c r="M650" s="10"/>
    </row>
    <row r="651" spans="10:13">
      <c r="J651" s="81"/>
      <c r="K651" s="10"/>
      <c r="L651" s="10"/>
      <c r="M651" s="10"/>
    </row>
    <row r="652" spans="10:13">
      <c r="J652" s="81"/>
      <c r="K652" s="10"/>
      <c r="L652" s="10"/>
      <c r="M652" s="10"/>
    </row>
    <row r="653" spans="10:13">
      <c r="J653" s="81"/>
      <c r="K653" s="10"/>
      <c r="L653" s="10"/>
      <c r="M653" s="10"/>
    </row>
    <row r="654" spans="10:13">
      <c r="J654" s="81"/>
      <c r="K654" s="10"/>
      <c r="L654" s="10"/>
      <c r="M654" s="10"/>
    </row>
    <row r="655" spans="10:13">
      <c r="J655" s="81"/>
      <c r="K655" s="10"/>
      <c r="L655" s="10"/>
      <c r="M655" s="10"/>
    </row>
    <row r="656" spans="10:13">
      <c r="J656" s="81"/>
      <c r="K656" s="10"/>
      <c r="L656" s="10"/>
      <c r="M656" s="10"/>
    </row>
    <row r="657" spans="10:13">
      <c r="J657" s="81"/>
      <c r="K657" s="10"/>
      <c r="L657" s="10"/>
      <c r="M657" s="10"/>
    </row>
    <row r="658" spans="10:13">
      <c r="J658" s="81"/>
      <c r="K658" s="10"/>
      <c r="L658" s="10"/>
      <c r="M658" s="10"/>
    </row>
    <row r="659" spans="10:13">
      <c r="J659" s="81"/>
      <c r="K659" s="10"/>
      <c r="L659" s="10"/>
      <c r="M659" s="10"/>
    </row>
    <row r="660" spans="10:13">
      <c r="J660" s="81"/>
      <c r="K660" s="10"/>
      <c r="L660" s="10"/>
      <c r="M660" s="10"/>
    </row>
    <row r="661" spans="10:13">
      <c r="J661" s="81"/>
      <c r="K661" s="10"/>
      <c r="L661" s="10"/>
      <c r="M661" s="10"/>
    </row>
    <row r="662" spans="10:13">
      <c r="J662" s="81"/>
      <c r="K662" s="10"/>
      <c r="L662" s="10"/>
      <c r="M662" s="10"/>
    </row>
    <row r="663" spans="10:13">
      <c r="J663" s="81"/>
      <c r="K663" s="10"/>
      <c r="L663" s="10"/>
      <c r="M663" s="10"/>
    </row>
    <row r="664" spans="10:13">
      <c r="J664" s="81"/>
      <c r="K664" s="10"/>
      <c r="L664" s="10"/>
      <c r="M664" s="10"/>
    </row>
    <row r="665" spans="10:13">
      <c r="J665" s="81"/>
      <c r="K665" s="10"/>
      <c r="L665" s="10"/>
      <c r="M665" s="10"/>
    </row>
    <row r="666" spans="10:13">
      <c r="J666" s="81"/>
      <c r="K666" s="10"/>
      <c r="L666" s="10"/>
      <c r="M666" s="10"/>
    </row>
    <row r="667" spans="10:13">
      <c r="J667" s="81"/>
      <c r="K667" s="10"/>
      <c r="L667" s="10"/>
      <c r="M667" s="10"/>
    </row>
    <row r="668" spans="10:13">
      <c r="J668" s="81"/>
      <c r="K668" s="10"/>
      <c r="L668" s="10"/>
      <c r="M668" s="10"/>
    </row>
    <row r="669" spans="10:13">
      <c r="J669" s="81"/>
      <c r="K669" s="10"/>
      <c r="L669" s="10"/>
      <c r="M669" s="10"/>
    </row>
    <row r="670" spans="10:13">
      <c r="J670" s="81"/>
      <c r="K670" s="10"/>
      <c r="L670" s="10"/>
      <c r="M670" s="10"/>
    </row>
    <row r="671" spans="10:13">
      <c r="J671" s="81"/>
      <c r="K671" s="10"/>
      <c r="L671" s="10"/>
      <c r="M671" s="10"/>
    </row>
    <row r="672" spans="10:13">
      <c r="J672" s="81"/>
      <c r="K672" s="10"/>
      <c r="L672" s="10"/>
      <c r="M672" s="10"/>
    </row>
    <row r="673" spans="10:13">
      <c r="J673" s="81"/>
      <c r="K673" s="10"/>
      <c r="L673" s="10"/>
      <c r="M673" s="10"/>
    </row>
    <row r="674" spans="10:13">
      <c r="J674" s="81"/>
      <c r="K674" s="10"/>
      <c r="L674" s="10"/>
      <c r="M674" s="10"/>
    </row>
    <row r="675" spans="10:13">
      <c r="J675" s="81"/>
      <c r="K675" s="10"/>
      <c r="L675" s="10"/>
      <c r="M675" s="10"/>
    </row>
    <row r="676" spans="10:13">
      <c r="J676" s="81"/>
      <c r="K676" s="10"/>
      <c r="L676" s="10"/>
      <c r="M676" s="10"/>
    </row>
    <row r="677" spans="10:13">
      <c r="J677" s="81"/>
      <c r="K677" s="10"/>
      <c r="L677" s="10"/>
      <c r="M677" s="10"/>
    </row>
    <row r="678" spans="10:13">
      <c r="J678" s="81"/>
      <c r="K678" s="10"/>
      <c r="L678" s="10"/>
      <c r="M678" s="10"/>
    </row>
    <row r="679" spans="10:13">
      <c r="J679" s="81"/>
      <c r="K679" s="10"/>
      <c r="L679" s="10"/>
      <c r="M679" s="10"/>
    </row>
    <row r="680" spans="10:13">
      <c r="J680" s="81"/>
      <c r="K680" s="10"/>
      <c r="L680" s="10"/>
      <c r="M680" s="10"/>
    </row>
    <row r="681" spans="10:13">
      <c r="J681" s="81"/>
      <c r="K681" s="10"/>
      <c r="L681" s="10"/>
      <c r="M681" s="10"/>
    </row>
    <row r="682" spans="10:13">
      <c r="J682" s="81"/>
      <c r="K682" s="10"/>
      <c r="L682" s="10"/>
      <c r="M682" s="10"/>
    </row>
    <row r="683" spans="10:13">
      <c r="J683" s="81"/>
      <c r="K683" s="10"/>
      <c r="L683" s="10"/>
      <c r="M683" s="10"/>
    </row>
    <row r="684" spans="10:13">
      <c r="J684" s="81"/>
      <c r="K684" s="10"/>
      <c r="L684" s="10"/>
      <c r="M684" s="10"/>
    </row>
    <row r="685" spans="10:13">
      <c r="J685" s="81"/>
      <c r="K685" s="10"/>
      <c r="L685" s="10"/>
      <c r="M685" s="10"/>
    </row>
    <row r="686" spans="10:13">
      <c r="J686" s="81"/>
      <c r="K686" s="10"/>
      <c r="L686" s="10"/>
      <c r="M686" s="10"/>
    </row>
    <row r="687" spans="10:13">
      <c r="J687" s="81"/>
      <c r="K687" s="10"/>
      <c r="L687" s="10"/>
      <c r="M687" s="10"/>
    </row>
    <row r="688" spans="10:13">
      <c r="J688" s="81"/>
      <c r="K688" s="10"/>
      <c r="L688" s="10"/>
      <c r="M688" s="10"/>
    </row>
    <row r="689" spans="10:13">
      <c r="J689" s="81"/>
      <c r="K689" s="10"/>
      <c r="L689" s="10"/>
      <c r="M689" s="10"/>
    </row>
    <row r="690" spans="10:13">
      <c r="J690" s="81"/>
      <c r="K690" s="10"/>
      <c r="L690" s="10"/>
      <c r="M690" s="10"/>
    </row>
    <row r="691" spans="10:13">
      <c r="J691" s="81"/>
      <c r="K691" s="10"/>
      <c r="L691" s="10"/>
      <c r="M691" s="10"/>
    </row>
    <row r="692" spans="10:13">
      <c r="J692" s="81"/>
      <c r="K692" s="10"/>
      <c r="L692" s="10"/>
      <c r="M692" s="10"/>
    </row>
    <row r="693" spans="10:13">
      <c r="J693" s="81"/>
      <c r="K693" s="10"/>
      <c r="L693" s="10"/>
      <c r="M693" s="10"/>
    </row>
  </sheetData>
  <mergeCells count="18">
    <mergeCell ref="B6:W6"/>
    <mergeCell ref="A1:M1"/>
    <mergeCell ref="A2:M2"/>
    <mergeCell ref="A3:M3"/>
    <mergeCell ref="A4:M4"/>
    <mergeCell ref="L5:O5"/>
    <mergeCell ref="A226:J226"/>
    <mergeCell ref="N15:Q15"/>
    <mergeCell ref="B7:O7"/>
    <mergeCell ref="K9:N9"/>
    <mergeCell ref="A10:V10"/>
    <mergeCell ref="A11:N11"/>
    <mergeCell ref="A13:L13"/>
    <mergeCell ref="B15:I15"/>
    <mergeCell ref="J15:J16"/>
    <mergeCell ref="K15:K16"/>
    <mergeCell ref="L15:L16"/>
    <mergeCell ref="M15:M16"/>
  </mergeCells>
  <hyperlinks>
    <hyperlink ref="J116" r:id="rId1" display="consultantplus://offline/ref=A90AD00333885CE0D1CCB1C6FED47440BEC79D7823191DC0AC65FDE83E577F409BEF3704FDD8FB04E"/>
    <hyperlink ref="J117" r:id="rId2" display="consultantplus://offline/ref=A90AD00333885CE0D1CCB1C6FED47440BEC79D7823191DC0AC65FDE83E577F409BEF3704FDD8FB04E"/>
    <hyperlink ref="J118" r:id="rId3" display="consultantplus://offline/ref=A90AD00333885CE0D1CCB1C6FED47440BEC79D7823191DC0AC65FDE83E577F409BEF3704FDD8FB04E"/>
  </hyperlinks>
  <pageMargins left="0.70866141732283472" right="0.70866141732283472" top="0.74803149606299213" bottom="0.74803149606299213" header="0.31496062992125984" footer="0.31496062992125984"/>
  <pageSetup paperSize="9" scale="75" orientation="landscape" r:id="rId4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2016-05-04T05:53:43Z</dcterms:created>
  <dcterms:modified xsi:type="dcterms:W3CDTF">2016-07-12T05:49:09Z</dcterms:modified>
</cp:coreProperties>
</file>